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135" windowWidth="21315" windowHeight="9780"/>
  </bookViews>
  <sheets>
    <sheet name="TABLA DE CALCULO" sheetId="1" r:id="rId1"/>
  </sheets>
  <definedNames>
    <definedName name="_xlnm._FilterDatabase" localSheetId="0" hidden="1">'TABLA DE CALCULO'!$A$9:$X$84</definedName>
    <definedName name="_xlnm.Print_Area" localSheetId="0">'TABLA DE CALCULO'!$B$1:$T$39</definedName>
  </definedNames>
  <calcPr calcId="125725" iterate="1"/>
</workbook>
</file>

<file path=xl/calcChain.xml><?xml version="1.0" encoding="utf-8"?>
<calcChain xmlns="http://schemas.openxmlformats.org/spreadsheetml/2006/main">
  <c r="I82" i="1"/>
  <c r="O82" l="1"/>
  <c r="I81"/>
  <c r="O81" l="1"/>
  <c r="I80"/>
  <c r="O80" l="1"/>
  <c r="F79"/>
  <c r="F80" s="1"/>
  <c r="F81" l="1"/>
  <c r="K80"/>
  <c r="K79"/>
  <c r="P80"/>
  <c r="Q80" s="1"/>
  <c r="R80" s="1"/>
  <c r="S80" s="1"/>
  <c r="T80" s="1"/>
  <c r="K78"/>
  <c r="F82" l="1"/>
  <c r="K81"/>
  <c r="P81"/>
  <c r="Q81" s="1"/>
  <c r="R81" s="1"/>
  <c r="S81" s="1"/>
  <c r="T81" s="1"/>
  <c r="K77"/>
  <c r="I77"/>
  <c r="O77" l="1"/>
  <c r="T77"/>
  <c r="P77"/>
  <c r="Q77" s="1"/>
  <c r="R77" s="1"/>
  <c r="S77" s="1"/>
  <c r="F83"/>
  <c r="K82"/>
  <c r="P82"/>
  <c r="Q82" s="1"/>
  <c r="R82" s="1"/>
  <c r="S82" s="1"/>
  <c r="T82" s="1"/>
  <c r="K76"/>
  <c r="I76"/>
  <c r="O76" l="1"/>
  <c r="P76"/>
  <c r="Q76" s="1"/>
  <c r="R76" s="1"/>
  <c r="F84"/>
  <c r="K84" s="1"/>
  <c r="K83"/>
  <c r="K75"/>
  <c r="K74"/>
  <c r="K73"/>
  <c r="K72"/>
  <c r="I72"/>
  <c r="S76" l="1"/>
  <c r="T76" s="1"/>
  <c r="O72"/>
  <c r="P72"/>
  <c r="Q72" s="1"/>
  <c r="R72" s="1"/>
  <c r="K71"/>
  <c r="I71"/>
  <c r="S72" l="1"/>
  <c r="T72" s="1"/>
  <c r="O71"/>
  <c r="P71"/>
  <c r="Q71" s="1"/>
  <c r="R71" s="1"/>
  <c r="I70"/>
  <c r="S71" l="1"/>
  <c r="T71" s="1"/>
  <c r="O70"/>
  <c r="I69"/>
  <c r="F69"/>
  <c r="F70" s="1"/>
  <c r="K70" s="1"/>
  <c r="K69" l="1"/>
  <c r="O69"/>
  <c r="P69"/>
  <c r="Q69" s="1"/>
  <c r="R69" s="1"/>
  <c r="S69" s="1"/>
  <c r="T69" s="1"/>
  <c r="P70"/>
  <c r="Q70" s="1"/>
  <c r="R70" s="1"/>
  <c r="S70" s="1"/>
  <c r="T70" s="1"/>
  <c r="H75" s="1"/>
  <c r="I75" s="1"/>
  <c r="K68"/>
  <c r="I68"/>
  <c r="O68" l="1"/>
  <c r="O75"/>
  <c r="P68"/>
  <c r="Q68" s="1"/>
  <c r="R68" s="1"/>
  <c r="S68" s="1"/>
  <c r="T68" s="1"/>
  <c r="H79"/>
  <c r="I79" s="1"/>
  <c r="H78"/>
  <c r="I78" s="1"/>
  <c r="P75"/>
  <c r="Q75" s="1"/>
  <c r="R75" s="1"/>
  <c r="K67"/>
  <c r="I67"/>
  <c r="O67" l="1"/>
  <c r="O79"/>
  <c r="O78"/>
  <c r="H74"/>
  <c r="I74" s="1"/>
  <c r="H73"/>
  <c r="I73" s="1"/>
  <c r="P67"/>
  <c r="Q67" s="1"/>
  <c r="R67" s="1"/>
  <c r="S67" s="1"/>
  <c r="T67" s="1"/>
  <c r="P79"/>
  <c r="Q79" s="1"/>
  <c r="R79" s="1"/>
  <c r="P78"/>
  <c r="Q78" s="1"/>
  <c r="R78" s="1"/>
  <c r="S78" s="1"/>
  <c r="T78" s="1"/>
  <c r="S75"/>
  <c r="T75" s="1"/>
  <c r="K66"/>
  <c r="H66"/>
  <c r="I66" s="1"/>
  <c r="O66" l="1"/>
  <c r="O73"/>
  <c r="O74"/>
  <c r="P66"/>
  <c r="Q66" s="1"/>
  <c r="R66" s="1"/>
  <c r="P73"/>
  <c r="Q73" s="1"/>
  <c r="R73" s="1"/>
  <c r="S79"/>
  <c r="T79" s="1"/>
  <c r="P74"/>
  <c r="Q74" s="1"/>
  <c r="R74" s="1"/>
  <c r="S74" s="1"/>
  <c r="T74" s="1"/>
  <c r="K65"/>
  <c r="I65"/>
  <c r="S66" l="1"/>
  <c r="T66" s="1"/>
  <c r="O65"/>
  <c r="P65"/>
  <c r="Q65" s="1"/>
  <c r="R65" s="1"/>
  <c r="S73"/>
  <c r="T73" s="1"/>
  <c r="K64"/>
  <c r="I64"/>
  <c r="S65" l="1"/>
  <c r="T65" s="1"/>
  <c r="O64"/>
  <c r="P64"/>
  <c r="Q64" s="1"/>
  <c r="R64" s="1"/>
  <c r="S64" s="1"/>
  <c r="T64" s="1"/>
  <c r="K63"/>
  <c r="K62"/>
  <c r="H62"/>
  <c r="I62" s="1"/>
  <c r="O62" l="1"/>
  <c r="P62"/>
  <c r="Q62" s="1"/>
  <c r="R62" s="1"/>
  <c r="S62" s="1"/>
  <c r="T62" s="1"/>
  <c r="K61"/>
  <c r="I61"/>
  <c r="O61" l="1"/>
  <c r="P61"/>
  <c r="Q61" s="1"/>
  <c r="R61" s="1"/>
  <c r="S61" s="1"/>
  <c r="T61" s="1"/>
  <c r="H63" s="1"/>
  <c r="I63" s="1"/>
  <c r="O63" l="1"/>
  <c r="P63"/>
  <c r="Q63" s="1"/>
  <c r="R63" s="1"/>
  <c r="S63" s="1"/>
  <c r="T63" s="1"/>
  <c r="I58"/>
  <c r="O58" l="1"/>
  <c r="F57"/>
  <c r="F58" s="1"/>
  <c r="F59" l="1"/>
  <c r="K58"/>
  <c r="P58"/>
  <c r="Q58" s="1"/>
  <c r="R58" s="1"/>
  <c r="S58" s="1"/>
  <c r="T58" s="1"/>
  <c r="H60" s="1"/>
  <c r="I60" s="1"/>
  <c r="K57"/>
  <c r="K56"/>
  <c r="H56"/>
  <c r="I56" s="1"/>
  <c r="O56" l="1"/>
  <c r="O60"/>
  <c r="P56"/>
  <c r="Q56" s="1"/>
  <c r="R56" s="1"/>
  <c r="F60"/>
  <c r="K60" s="1"/>
  <c r="K59"/>
  <c r="K55"/>
  <c r="I55"/>
  <c r="O55" l="1"/>
  <c r="P55"/>
  <c r="Q55" s="1"/>
  <c r="R55" s="1"/>
  <c r="P60"/>
  <c r="Q60" s="1"/>
  <c r="R60" s="1"/>
  <c r="S60" s="1"/>
  <c r="T60" s="1"/>
  <c r="S56"/>
  <c r="T56" s="1"/>
  <c r="I54"/>
  <c r="S55" l="1"/>
  <c r="T55" s="1"/>
  <c r="O54"/>
  <c r="I53"/>
  <c r="F53"/>
  <c r="F54" s="1"/>
  <c r="K54" s="1"/>
  <c r="O53" l="1"/>
  <c r="P53"/>
  <c r="Q53" s="1"/>
  <c r="R53" s="1"/>
  <c r="K53"/>
  <c r="P54"/>
  <c r="Q54" s="1"/>
  <c r="R54" s="1"/>
  <c r="S54" s="1"/>
  <c r="T54" s="1"/>
  <c r="K52"/>
  <c r="I52"/>
  <c r="S53" l="1"/>
  <c r="T53" s="1"/>
  <c r="O52"/>
  <c r="P52"/>
  <c r="Q52" s="1"/>
  <c r="R52" s="1"/>
  <c r="K51"/>
  <c r="H51"/>
  <c r="I51" s="1"/>
  <c r="S52" l="1"/>
  <c r="T52" s="1"/>
  <c r="O51"/>
  <c r="P51"/>
  <c r="Q51" s="1"/>
  <c r="R51" s="1"/>
  <c r="S51" l="1"/>
  <c r="T51" s="1"/>
  <c r="H57" s="1"/>
  <c r="I57" s="1"/>
  <c r="P57" s="1"/>
  <c r="Q57" s="1"/>
  <c r="R57" s="1"/>
  <c r="S57" l="1"/>
  <c r="T57" s="1"/>
  <c r="H59" s="1"/>
  <c r="I59" s="1"/>
  <c r="P59" s="1"/>
  <c r="Q59" s="1"/>
  <c r="R59" s="1"/>
  <c r="O57"/>
  <c r="H47"/>
  <c r="I47" s="1"/>
  <c r="F47"/>
  <c r="F48" s="1"/>
  <c r="S59" l="1"/>
  <c r="T59" s="1"/>
  <c r="O59"/>
  <c r="O47"/>
  <c r="P47"/>
  <c r="Q47" s="1"/>
  <c r="R47" s="1"/>
  <c r="S47" s="1"/>
  <c r="T47" s="1"/>
  <c r="H49" s="1"/>
  <c r="I49" s="1"/>
  <c r="K47"/>
  <c r="F49"/>
  <c r="K48"/>
  <c r="K46"/>
  <c r="I46"/>
  <c r="O46" l="1"/>
  <c r="O49"/>
  <c r="P46"/>
  <c r="Q46" s="1"/>
  <c r="R46" s="1"/>
  <c r="F50"/>
  <c r="K50" s="1"/>
  <c r="K49"/>
  <c r="P49"/>
  <c r="Q49" s="1"/>
  <c r="R49" s="1"/>
  <c r="K45"/>
  <c r="I45"/>
  <c r="S46" l="1"/>
  <c r="T46" s="1"/>
  <c r="H48" s="1"/>
  <c r="I48" s="1"/>
  <c r="P48" s="1"/>
  <c r="Q48" s="1"/>
  <c r="R48" s="1"/>
  <c r="O45"/>
  <c r="P45"/>
  <c r="Q45" s="1"/>
  <c r="R45" s="1"/>
  <c r="S49"/>
  <c r="T49" s="1"/>
  <c r="K44"/>
  <c r="I44"/>
  <c r="F44"/>
  <c r="S48" l="1"/>
  <c r="T48" s="1"/>
  <c r="H50" s="1"/>
  <c r="I50" s="1"/>
  <c r="O50" s="1"/>
  <c r="O48"/>
  <c r="S45"/>
  <c r="T45" s="1"/>
  <c r="O44"/>
  <c r="P44"/>
  <c r="Q44" s="1"/>
  <c r="R44" s="1"/>
  <c r="K43"/>
  <c r="K42"/>
  <c r="I41"/>
  <c r="P50" l="1"/>
  <c r="Q50" s="1"/>
  <c r="R50" s="1"/>
  <c r="S50" s="1"/>
  <c r="T50" s="1"/>
  <c r="S44"/>
  <c r="T44" s="1"/>
  <c r="O41"/>
  <c r="I40"/>
  <c r="F40"/>
  <c r="F41" s="1"/>
  <c r="K41" s="1"/>
  <c r="K40" l="1"/>
  <c r="O40"/>
  <c r="P40"/>
  <c r="Q40" s="1"/>
  <c r="R40" s="1"/>
  <c r="P41"/>
  <c r="Q41" s="1"/>
  <c r="R41" s="1"/>
  <c r="S41" s="1"/>
  <c r="T41" s="1"/>
  <c r="H42" s="1"/>
  <c r="I42" s="1"/>
  <c r="K39"/>
  <c r="I39"/>
  <c r="S40" l="1"/>
  <c r="T40" s="1"/>
  <c r="O39"/>
  <c r="O42"/>
  <c r="P39"/>
  <c r="Q39" s="1"/>
  <c r="R39" s="1"/>
  <c r="P42"/>
  <c r="Q42" s="1"/>
  <c r="R42" s="1"/>
  <c r="K38"/>
  <c r="I38"/>
  <c r="S39" l="1"/>
  <c r="T39" s="1"/>
  <c r="H43" s="1"/>
  <c r="I43" s="1"/>
  <c r="S42"/>
  <c r="T42" s="1"/>
  <c r="H83" s="1"/>
  <c r="I83" s="1"/>
  <c r="P83" s="1"/>
  <c r="Q83" s="1"/>
  <c r="R83" s="1"/>
  <c r="O38"/>
  <c r="P38"/>
  <c r="Q38" s="1"/>
  <c r="R38" s="1"/>
  <c r="S38" l="1"/>
  <c r="T38" s="1"/>
  <c r="O43"/>
  <c r="O83"/>
  <c r="S83" s="1"/>
  <c r="T83" s="1"/>
  <c r="P43"/>
  <c r="Q43" s="1"/>
  <c r="R43" s="1"/>
  <c r="S43" l="1"/>
  <c r="T43" s="1"/>
  <c r="H84" s="1"/>
  <c r="I84" s="1"/>
  <c r="P84" s="1"/>
  <c r="Q84" s="1"/>
  <c r="R84" s="1"/>
  <c r="I27"/>
  <c r="S84" l="1"/>
  <c r="T84" s="1"/>
  <c r="O84"/>
  <c r="O27"/>
  <c r="H26"/>
  <c r="I26" s="1"/>
  <c r="O26" l="1"/>
  <c r="I21"/>
  <c r="O21" l="1"/>
  <c r="I20"/>
  <c r="O20" l="1"/>
  <c r="H17"/>
  <c r="I17" s="1"/>
  <c r="O17" l="1"/>
  <c r="H15"/>
  <c r="I15" s="1"/>
  <c r="O15" l="1"/>
  <c r="I14"/>
  <c r="O14" l="1"/>
  <c r="I13"/>
  <c r="O13" l="1"/>
  <c r="I12"/>
  <c r="O12" l="1"/>
  <c r="L11"/>
  <c r="L12" s="1"/>
  <c r="L13" s="1"/>
  <c r="L14" s="1"/>
  <c r="L15" s="1"/>
  <c r="L16" s="1"/>
  <c r="L17" s="1"/>
  <c r="L18" s="1"/>
  <c r="L19" s="1"/>
  <c r="L20" s="1"/>
  <c r="L21" s="1"/>
  <c r="L22" s="1"/>
  <c r="L23" s="1"/>
  <c r="L24" s="1"/>
  <c r="L25" s="1"/>
  <c r="L26" s="1"/>
  <c r="L27" s="1"/>
  <c r="L28" s="1"/>
  <c r="L29" s="1"/>
  <c r="L30" s="1"/>
  <c r="L31" s="1"/>
  <c r="L32" s="1"/>
  <c r="L33" s="1"/>
  <c r="L34" s="1"/>
  <c r="L35" s="1"/>
  <c r="L36" s="1"/>
  <c r="L37" s="1"/>
  <c r="L38" s="1"/>
  <c r="L39" s="1"/>
  <c r="L40" s="1"/>
  <c r="L41" s="1"/>
  <c r="L42" s="1"/>
  <c r="L43" s="1"/>
  <c r="L44" s="1"/>
  <c r="L45" s="1"/>
  <c r="L46" s="1"/>
  <c r="L47" s="1"/>
  <c r="L48" s="1"/>
  <c r="L49" s="1"/>
  <c r="L50" s="1"/>
  <c r="L51" s="1"/>
  <c r="L52" s="1"/>
  <c r="L53" s="1"/>
  <c r="L54" s="1"/>
  <c r="L55" s="1"/>
  <c r="L56" s="1"/>
  <c r="L57" s="1"/>
  <c r="L58" s="1"/>
  <c r="L59" s="1"/>
  <c r="L60" s="1"/>
  <c r="L61" s="1"/>
  <c r="L62" s="1"/>
  <c r="L63" s="1"/>
  <c r="L64" s="1"/>
  <c r="L65" s="1"/>
  <c r="L66" s="1"/>
  <c r="L67" s="1"/>
  <c r="L68" s="1"/>
  <c r="L69" s="1"/>
  <c r="L70" s="1"/>
  <c r="L71" s="1"/>
  <c r="L72" s="1"/>
  <c r="L73" s="1"/>
  <c r="L74" s="1"/>
  <c r="L75" s="1"/>
  <c r="L76" s="1"/>
  <c r="L77" s="1"/>
  <c r="L78" s="1"/>
  <c r="L79" s="1"/>
  <c r="L80" s="1"/>
  <c r="L81" s="1"/>
  <c r="L82" s="1"/>
  <c r="L83" s="1"/>
  <c r="L84" s="1"/>
  <c r="I11"/>
  <c r="F11"/>
  <c r="F12" s="1"/>
  <c r="K11" l="1"/>
  <c r="O11"/>
  <c r="P11"/>
  <c r="Q11" s="1"/>
  <c r="R11" s="1"/>
  <c r="F13"/>
  <c r="K12"/>
  <c r="P12"/>
  <c r="Q12" s="1"/>
  <c r="R12" s="1"/>
  <c r="S12" s="1"/>
  <c r="T12" s="1"/>
  <c r="K10"/>
  <c r="I10"/>
  <c r="S11" l="1"/>
  <c r="T11" s="1"/>
  <c r="O10"/>
  <c r="P10"/>
  <c r="Q10" s="1"/>
  <c r="R10" s="1"/>
  <c r="F14"/>
  <c r="K13"/>
  <c r="P13"/>
  <c r="Q13" s="1"/>
  <c r="R13" s="1"/>
  <c r="S13" s="1"/>
  <c r="T13" s="1"/>
  <c r="S10" l="1"/>
  <c r="T10" s="1"/>
  <c r="F15"/>
  <c r="K14"/>
  <c r="P14"/>
  <c r="Q14" s="1"/>
  <c r="R14" s="1"/>
  <c r="S14" s="1"/>
  <c r="T14" s="1"/>
  <c r="H16" s="1"/>
  <c r="I16" s="1"/>
  <c r="O16" l="1"/>
  <c r="F16"/>
  <c r="P16" s="1"/>
  <c r="Q16" s="1"/>
  <c r="R16" s="1"/>
  <c r="S16" s="1"/>
  <c r="T16" s="1"/>
  <c r="H18" s="1"/>
  <c r="I18" s="1"/>
  <c r="K15"/>
  <c r="P15"/>
  <c r="Q15" s="1"/>
  <c r="R15" s="1"/>
  <c r="S15" s="1"/>
  <c r="T15" s="1"/>
  <c r="O18" l="1"/>
  <c r="F17"/>
  <c r="K16"/>
  <c r="F18" l="1"/>
  <c r="K17"/>
  <c r="P17"/>
  <c r="Q17" s="1"/>
  <c r="R17" s="1"/>
  <c r="S17" s="1"/>
  <c r="T17" s="1"/>
  <c r="H19" s="1"/>
  <c r="I19" s="1"/>
  <c r="O19" l="1"/>
  <c r="F19"/>
  <c r="P19" s="1"/>
  <c r="Q19" s="1"/>
  <c r="R19" s="1"/>
  <c r="S19" s="1"/>
  <c r="T19" s="1"/>
  <c r="H23" s="1"/>
  <c r="I23" s="1"/>
  <c r="K18"/>
  <c r="P18"/>
  <c r="Q18" s="1"/>
  <c r="R18" s="1"/>
  <c r="S18" s="1"/>
  <c r="T18" s="1"/>
  <c r="H22" s="1"/>
  <c r="I22" s="1"/>
  <c r="O23" l="1"/>
  <c r="O22"/>
  <c r="F20"/>
  <c r="K19"/>
  <c r="F21" l="1"/>
  <c r="K20"/>
  <c r="P20"/>
  <c r="Q20" s="1"/>
  <c r="R20" s="1"/>
  <c r="S20" s="1"/>
  <c r="T20" s="1"/>
  <c r="F22" l="1"/>
  <c r="K21"/>
  <c r="P21"/>
  <c r="Q21" s="1"/>
  <c r="R21" s="1"/>
  <c r="S21" s="1"/>
  <c r="T21" s="1"/>
  <c r="F23" l="1"/>
  <c r="K22"/>
  <c r="P22"/>
  <c r="Q22" s="1"/>
  <c r="R22" s="1"/>
  <c r="S22" s="1"/>
  <c r="T22" s="1"/>
  <c r="H24" s="1"/>
  <c r="I24" s="1"/>
  <c r="O24" l="1"/>
  <c r="F24"/>
  <c r="P24" s="1"/>
  <c r="Q24" s="1"/>
  <c r="R24" s="1"/>
  <c r="S24" s="1"/>
  <c r="T24" s="1"/>
  <c r="H28" s="1"/>
  <c r="I28" s="1"/>
  <c r="K23"/>
  <c r="P23"/>
  <c r="Q23" s="1"/>
  <c r="R23" s="1"/>
  <c r="S23" s="1"/>
  <c r="T23" s="1"/>
  <c r="H25" s="1"/>
  <c r="I25" s="1"/>
  <c r="O28" l="1"/>
  <c r="O25"/>
  <c r="F25"/>
  <c r="P25" s="1"/>
  <c r="Q25" s="1"/>
  <c r="R25" s="1"/>
  <c r="K24"/>
  <c r="F26" l="1"/>
  <c r="K25"/>
  <c r="S25"/>
  <c r="T25" s="1"/>
  <c r="H29" s="1"/>
  <c r="I29" s="1"/>
  <c r="O29" l="1"/>
  <c r="F27"/>
  <c r="K26"/>
  <c r="P26"/>
  <c r="Q26" s="1"/>
  <c r="R26" s="1"/>
  <c r="S26" s="1"/>
  <c r="T26" s="1"/>
  <c r="F28" l="1"/>
  <c r="K27"/>
  <c r="P27"/>
  <c r="Q27" s="1"/>
  <c r="R27" s="1"/>
  <c r="S27" s="1"/>
  <c r="T27" s="1"/>
  <c r="F29" l="1"/>
  <c r="K28"/>
  <c r="P28"/>
  <c r="Q28" s="1"/>
  <c r="R28" s="1"/>
  <c r="S28" s="1"/>
  <c r="T28" s="1"/>
  <c r="H30" s="1"/>
  <c r="I30" s="1"/>
  <c r="O30" l="1"/>
  <c r="F30"/>
  <c r="P30" s="1"/>
  <c r="Q30" s="1"/>
  <c r="R30" s="1"/>
  <c r="S30" s="1"/>
  <c r="T30" s="1"/>
  <c r="H32" s="1"/>
  <c r="I32" s="1"/>
  <c r="K29"/>
  <c r="P29"/>
  <c r="Q29" s="1"/>
  <c r="R29" s="1"/>
  <c r="S29" s="1"/>
  <c r="T29" s="1"/>
  <c r="H31" s="1"/>
  <c r="I31" s="1"/>
  <c r="O32" l="1"/>
  <c r="O31"/>
  <c r="F31"/>
  <c r="K30"/>
  <c r="F32" l="1"/>
  <c r="K31"/>
  <c r="P31"/>
  <c r="Q31" s="1"/>
  <c r="R31" s="1"/>
  <c r="S31" s="1"/>
  <c r="T31" s="1"/>
  <c r="H33" s="1"/>
  <c r="I33" s="1"/>
  <c r="O33" l="1"/>
  <c r="F33"/>
  <c r="K32"/>
  <c r="P32"/>
  <c r="Q32" s="1"/>
  <c r="R32" s="1"/>
  <c r="S32" s="1"/>
  <c r="T32" s="1"/>
  <c r="H34" s="1"/>
  <c r="I34" s="1"/>
  <c r="P33"/>
  <c r="Q33" s="1"/>
  <c r="R33" s="1"/>
  <c r="S33" s="1"/>
  <c r="T33" s="1"/>
  <c r="H35" s="1"/>
  <c r="I35" s="1"/>
  <c r="O35" l="1"/>
  <c r="O34"/>
  <c r="F34"/>
  <c r="K33"/>
  <c r="F35" l="1"/>
  <c r="K34"/>
  <c r="P34"/>
  <c r="Q34" s="1"/>
  <c r="R34" s="1"/>
  <c r="S34" s="1"/>
  <c r="T34" s="1"/>
  <c r="H36" s="1"/>
  <c r="I36" s="1"/>
  <c r="O36" l="1"/>
  <c r="F36"/>
  <c r="K35"/>
  <c r="P35"/>
  <c r="Q35" s="1"/>
  <c r="R35" s="1"/>
  <c r="S35" s="1"/>
  <c r="T35" s="1"/>
  <c r="H37" s="1"/>
  <c r="I37" s="1"/>
  <c r="P36"/>
  <c r="Q36" s="1"/>
  <c r="R36" s="1"/>
  <c r="S36" s="1"/>
  <c r="T36" s="1"/>
  <c r="O37" l="1"/>
  <c r="F37"/>
  <c r="K37" s="1"/>
  <c r="K36"/>
  <c r="P37" l="1"/>
  <c r="Q37" s="1"/>
  <c r="R37" s="1"/>
  <c r="S37" s="1"/>
  <c r="T37" s="1"/>
</calcChain>
</file>

<file path=xl/sharedStrings.xml><?xml version="1.0" encoding="utf-8"?>
<sst xmlns="http://schemas.openxmlformats.org/spreadsheetml/2006/main" count="100" uniqueCount="100">
  <si>
    <t>DETERMINACIÓN DEL ESPACIAMIENTO DE SUMIDEROS EN VÍAS EN PENDIENTE</t>
  </si>
  <si>
    <t>Parámetros de Control:</t>
  </si>
  <si>
    <t>Ancho de Inundación admisible de la vía "T", (m):</t>
  </si>
  <si>
    <t>Altura del Andén "d", (m):</t>
  </si>
  <si>
    <t>Rugosidad "n"</t>
  </si>
  <si>
    <t>Berma-Cuneta</t>
  </si>
  <si>
    <t xml:space="preserve">No. De Identificación del Sumidero </t>
  </si>
  <si>
    <t xml:space="preserve">Abscisa </t>
  </si>
  <si>
    <r>
      <t>Área de Drenaje, m</t>
    </r>
    <r>
      <rPr>
        <b/>
        <vertAlign val="superscript"/>
        <sz val="9"/>
        <rFont val="Times New Roman"/>
        <family val="1"/>
      </rPr>
      <t>2</t>
    </r>
  </si>
  <si>
    <t xml:space="preserve">Pendiente Longitudinal de la vía "SL" </t>
  </si>
  <si>
    <t xml:space="preserve">Pendiente Transversal de la vía "SX" </t>
  </si>
  <si>
    <r>
      <t>Caudal área de drenaje del sumidero, m</t>
    </r>
    <r>
      <rPr>
        <b/>
        <vertAlign val="superscript"/>
        <sz val="9"/>
        <rFont val="Times New Roman"/>
        <family val="1"/>
      </rPr>
      <t>3</t>
    </r>
    <r>
      <rPr>
        <b/>
        <sz val="9"/>
        <rFont val="Times New Roman"/>
        <family val="1"/>
      </rPr>
      <t xml:space="preserve">/s </t>
    </r>
  </si>
  <si>
    <r>
      <t>Caudal NO captado sumidero anterior y otras áreas, m</t>
    </r>
    <r>
      <rPr>
        <b/>
        <vertAlign val="superscript"/>
        <sz val="9"/>
        <rFont val="Times New Roman"/>
        <family val="1"/>
      </rPr>
      <t>3</t>
    </r>
    <r>
      <rPr>
        <b/>
        <sz val="9"/>
        <rFont val="Times New Roman"/>
        <family val="1"/>
      </rPr>
      <t>/s</t>
    </r>
  </si>
  <si>
    <r>
      <t>Caudal total en la vía, m</t>
    </r>
    <r>
      <rPr>
        <b/>
        <vertAlign val="superscript"/>
        <sz val="9"/>
        <rFont val="Times New Roman"/>
        <family val="1"/>
      </rPr>
      <t>3</t>
    </r>
    <r>
      <rPr>
        <b/>
        <sz val="9"/>
        <rFont val="Times New Roman"/>
        <family val="1"/>
      </rPr>
      <t xml:space="preserve">/s, </t>
    </r>
  </si>
  <si>
    <t>Ancho Inundación vía "T", m</t>
  </si>
  <si>
    <t>Profundidad de flujo "d", m</t>
  </si>
  <si>
    <t>Ancho rejilla, m</t>
  </si>
  <si>
    <t>Longitud rejilla, m</t>
  </si>
  <si>
    <t xml:space="preserve">Eficiencia rejilla, % </t>
  </si>
  <si>
    <r>
      <t>Caudal Interceptado rejilla, m</t>
    </r>
    <r>
      <rPr>
        <b/>
        <vertAlign val="superscript"/>
        <sz val="9"/>
        <rFont val="Times New Roman"/>
        <family val="1"/>
      </rPr>
      <t>3</t>
    </r>
    <r>
      <rPr>
        <b/>
        <sz val="9"/>
        <rFont val="Times New Roman"/>
        <family val="1"/>
      </rPr>
      <t>/s</t>
    </r>
  </si>
  <si>
    <t xml:space="preserve">Longitud lateral requerida para captación total "LT", m </t>
  </si>
  <si>
    <t>Eficiencia captación lateral</t>
  </si>
  <si>
    <r>
      <t>Caudal Interceptado captación lateral, m</t>
    </r>
    <r>
      <rPr>
        <b/>
        <vertAlign val="superscript"/>
        <sz val="9"/>
        <rFont val="Times New Roman"/>
        <family val="1"/>
      </rPr>
      <t>3</t>
    </r>
    <r>
      <rPr>
        <b/>
        <sz val="9"/>
        <rFont val="Times New Roman"/>
        <family val="1"/>
      </rPr>
      <t>/s</t>
    </r>
  </si>
  <si>
    <r>
      <t>Caudal interceptado total "Qi", m</t>
    </r>
    <r>
      <rPr>
        <b/>
        <vertAlign val="superscript"/>
        <sz val="9"/>
        <rFont val="Times New Roman"/>
        <family val="1"/>
      </rPr>
      <t>3</t>
    </r>
    <r>
      <rPr>
        <b/>
        <sz val="9"/>
        <rFont val="Times New Roman"/>
        <family val="1"/>
      </rPr>
      <t>/s</t>
    </r>
  </si>
  <si>
    <r>
      <t>Caudal No Captado "Qb", m</t>
    </r>
    <r>
      <rPr>
        <b/>
        <vertAlign val="superscript"/>
        <sz val="9"/>
        <rFont val="Times New Roman"/>
        <family val="1"/>
      </rPr>
      <t>3</t>
    </r>
    <r>
      <rPr>
        <b/>
        <sz val="9"/>
        <rFont val="Times New Roman"/>
        <family val="1"/>
      </rPr>
      <t>/s</t>
    </r>
  </si>
  <si>
    <t>S-124</t>
  </si>
  <si>
    <t>S-125</t>
  </si>
  <si>
    <t>S-126</t>
  </si>
  <si>
    <t>S-127</t>
  </si>
  <si>
    <t>S-128</t>
  </si>
  <si>
    <t>S-129</t>
  </si>
  <si>
    <t>S-130</t>
  </si>
  <si>
    <t>S-131</t>
  </si>
  <si>
    <t>S-132</t>
  </si>
  <si>
    <t>S-133</t>
  </si>
  <si>
    <t>S-134</t>
  </si>
  <si>
    <t>S-135</t>
  </si>
  <si>
    <t>S-136</t>
  </si>
  <si>
    <t>S-137</t>
  </si>
  <si>
    <t>S-138</t>
  </si>
  <si>
    <t>S-139</t>
  </si>
  <si>
    <t>S-140</t>
  </si>
  <si>
    <t>S-141</t>
  </si>
  <si>
    <t>S-142</t>
  </si>
  <si>
    <t>S-143</t>
  </si>
  <si>
    <t>S-144</t>
  </si>
  <si>
    <t>S-145</t>
  </si>
  <si>
    <t>S-146</t>
  </si>
  <si>
    <t>S-147</t>
  </si>
  <si>
    <t>S-148</t>
  </si>
  <si>
    <t>S-149</t>
  </si>
  <si>
    <t>S-150</t>
  </si>
  <si>
    <t>S-151</t>
  </si>
  <si>
    <t>S-166</t>
  </si>
  <si>
    <t>S-167</t>
  </si>
  <si>
    <t>S-168</t>
  </si>
  <si>
    <t>S-169</t>
  </si>
  <si>
    <t>S-170</t>
  </si>
  <si>
    <t>S-171</t>
  </si>
  <si>
    <t>S-172</t>
  </si>
  <si>
    <t>S-173</t>
  </si>
  <si>
    <t>S-174</t>
  </si>
  <si>
    <t>S-175</t>
  </si>
  <si>
    <t>S-176</t>
  </si>
  <si>
    <t>S-177</t>
  </si>
  <si>
    <t>S-178</t>
  </si>
  <si>
    <t>S-219</t>
  </si>
  <si>
    <t>S-220</t>
  </si>
  <si>
    <t>S-221</t>
  </si>
  <si>
    <t>S-222</t>
  </si>
  <si>
    <t>S-223</t>
  </si>
  <si>
    <t>S-224</t>
  </si>
  <si>
    <t>S-225</t>
  </si>
  <si>
    <t>S-226</t>
  </si>
  <si>
    <t>S-227</t>
  </si>
  <si>
    <t>S-228</t>
  </si>
  <si>
    <t>S-229</t>
  </si>
  <si>
    <t>S-230</t>
  </si>
  <si>
    <t>S-231</t>
  </si>
  <si>
    <t>S-232</t>
  </si>
  <si>
    <t>S-233</t>
  </si>
  <si>
    <t>S-234</t>
  </si>
  <si>
    <t>S-235</t>
  </si>
  <si>
    <t>S-236</t>
  </si>
  <si>
    <t>S-237</t>
  </si>
  <si>
    <t>S-238</t>
  </si>
  <si>
    <t>S-270</t>
  </si>
  <si>
    <t>S-271</t>
  </si>
  <si>
    <t>S-272</t>
  </si>
  <si>
    <t>S-273</t>
  </si>
  <si>
    <t>S-274</t>
  </si>
  <si>
    <t>S-275</t>
  </si>
  <si>
    <t>S-276</t>
  </si>
  <si>
    <t>S-277</t>
  </si>
  <si>
    <t>S-278</t>
  </si>
  <si>
    <t>S-279</t>
  </si>
  <si>
    <t>S-284</t>
  </si>
  <si>
    <t>S-285</t>
  </si>
  <si>
    <t>S-286</t>
  </si>
  <si>
    <t>S-287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</si>
</sst>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%"/>
    <numFmt numFmtId="166" formatCode="0.000"/>
    <numFmt numFmtId="167" formatCode="0.0000"/>
  </numFmts>
  <fonts count="7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b/>
      <vertAlign val="superscript"/>
      <sz val="9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2">
    <cellStyle name="Normal" xfId="0" builtinId="0"/>
    <cellStyle name="Normal 2" xfId="1"/>
  </cellStyles>
  <dxfs count="3">
    <dxf>
      <font>
        <b/>
        <i/>
      </font>
      <fill>
        <patternFill>
          <bgColor theme="8" tint="0.39994506668294322"/>
        </patternFill>
      </fill>
    </dxf>
    <dxf>
      <fill>
        <patternFill>
          <bgColor theme="6" tint="0.39994506668294322"/>
        </patternFill>
      </fill>
    </dxf>
    <dxf>
      <font>
        <b/>
        <i/>
      </font>
      <fill>
        <patternFill>
          <bgColor theme="2" tint="-0.49998474074526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>
    <pageSetUpPr fitToPage="1"/>
  </sheetPr>
  <dimension ref="A2:X84"/>
  <sheetViews>
    <sheetView tabSelected="1" topLeftCell="A24" zoomScale="85" zoomScaleNormal="85" workbookViewId="0">
      <pane ySplit="1980" activePane="bottomLeft"/>
      <selection activeCell="L9" sqref="L1:L1048576"/>
      <selection pane="bottomLeft" activeCell="J6" sqref="J6"/>
    </sheetView>
  </sheetViews>
  <sheetFormatPr baseColWidth="10" defaultRowHeight="12.75"/>
  <cols>
    <col min="1" max="1" width="11.85546875" style="8" bestFit="1" customWidth="1"/>
    <col min="2" max="2" width="11.42578125" style="1"/>
    <col min="3" max="3" width="8.85546875" style="1" hidden="1" customWidth="1"/>
    <col min="4" max="4" width="8.28515625" style="1" customWidth="1"/>
    <col min="5" max="5" width="10.5703125" style="1" customWidth="1"/>
    <col min="6" max="6" width="12.5703125" style="1" customWidth="1"/>
    <col min="7" max="7" width="10.5703125" style="1" customWidth="1"/>
    <col min="8" max="8" width="11.85546875" style="1" customWidth="1"/>
    <col min="9" max="9" width="9.140625" style="1" customWidth="1"/>
    <col min="10" max="10" width="11.5703125" style="1" customWidth="1"/>
    <col min="11" max="11" width="11.42578125" style="1"/>
    <col min="12" max="12" width="7.42578125" style="1" hidden="1" customWidth="1"/>
    <col min="13" max="13" width="9.28515625" style="1" customWidth="1"/>
    <col min="14" max="14" width="10.28515625" style="1" customWidth="1"/>
    <col min="15" max="15" width="10.85546875" style="1" customWidth="1"/>
    <col min="16" max="19" width="11.42578125" style="1"/>
    <col min="20" max="20" width="14.85546875" style="1" customWidth="1"/>
    <col min="21" max="16384" width="11.42578125" style="1"/>
  </cols>
  <sheetData>
    <row r="2" spans="2:24">
      <c r="B2" s="9" t="s">
        <v>0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4" spans="2:24">
      <c r="B4" s="10" t="s">
        <v>1</v>
      </c>
    </row>
    <row r="5" spans="2:24">
      <c r="B5" s="1" t="s">
        <v>2</v>
      </c>
      <c r="G5" s="10">
        <v>2</v>
      </c>
    </row>
    <row r="6" spans="2:24">
      <c r="B6" s="1" t="s">
        <v>3</v>
      </c>
      <c r="G6" s="10">
        <v>0.15</v>
      </c>
    </row>
    <row r="7" spans="2:24">
      <c r="B7" s="1" t="s">
        <v>4</v>
      </c>
      <c r="G7" s="10">
        <v>1.4999999999999999E-2</v>
      </c>
    </row>
    <row r="8" spans="2:24">
      <c r="B8" s="1" t="s">
        <v>5</v>
      </c>
      <c r="G8" s="10">
        <v>0</v>
      </c>
    </row>
    <row r="9" spans="2:24" ht="76.5">
      <c r="B9" s="2" t="s">
        <v>6</v>
      </c>
      <c r="C9" s="2" t="s">
        <v>7</v>
      </c>
      <c r="D9" s="2" t="s">
        <v>8</v>
      </c>
      <c r="E9" s="2" t="s">
        <v>9</v>
      </c>
      <c r="F9" s="2" t="s">
        <v>10</v>
      </c>
      <c r="G9" s="2" t="s">
        <v>11</v>
      </c>
      <c r="H9" s="2" t="s">
        <v>12</v>
      </c>
      <c r="I9" s="2" t="s">
        <v>13</v>
      </c>
      <c r="J9" s="2" t="s">
        <v>14</v>
      </c>
      <c r="K9" s="2" t="s">
        <v>15</v>
      </c>
      <c r="L9" s="2" t="s">
        <v>16</v>
      </c>
      <c r="M9" s="2" t="s">
        <v>17</v>
      </c>
      <c r="N9" s="2" t="s">
        <v>18</v>
      </c>
      <c r="O9" s="2" t="s">
        <v>19</v>
      </c>
      <c r="P9" s="11" t="s">
        <v>20</v>
      </c>
      <c r="Q9" s="2" t="s">
        <v>21</v>
      </c>
      <c r="R9" s="2" t="s">
        <v>22</v>
      </c>
      <c r="S9" s="2" t="s">
        <v>23</v>
      </c>
      <c r="T9" s="2" t="s">
        <v>24</v>
      </c>
    </row>
    <row r="10" spans="2:24">
      <c r="B10" s="3" t="s">
        <v>25</v>
      </c>
      <c r="C10" s="12"/>
      <c r="D10" s="3">
        <v>700.00000000000011</v>
      </c>
      <c r="E10" s="4">
        <v>7.5999999999999998E-2</v>
      </c>
      <c r="F10" s="4">
        <v>0.02</v>
      </c>
      <c r="G10" s="5">
        <v>4.6682067599999998E-3</v>
      </c>
      <c r="H10" s="6">
        <v>0</v>
      </c>
      <c r="I10" s="5">
        <f>H10+G10</f>
        <v>4.6682067599999998E-3</v>
      </c>
      <c r="J10" s="13">
        <v>0.75006254328429411</v>
      </c>
      <c r="K10" s="13">
        <f>(J10)*F10</f>
        <v>1.5001250865685883E-2</v>
      </c>
      <c r="L10" s="7">
        <v>0.65</v>
      </c>
      <c r="M10" s="14">
        <v>1</v>
      </c>
      <c r="N10" s="5">
        <v>0.33929628511647059</v>
      </c>
      <c r="O10" s="15">
        <f>N10*I10</f>
        <v>1.5839052118235954E-3</v>
      </c>
      <c r="P10" s="16">
        <f>0.817*I10^0.42*E10^0.3*(1/($G$7*F10))^0.6</f>
        <v>5.1432355703254578</v>
      </c>
      <c r="Q10" s="17">
        <f>1-(1-M10/P10)^1.8</f>
        <v>0.32238068246044571</v>
      </c>
      <c r="R10" s="17">
        <f>Q10*I10</f>
        <v>1.5049396811552661E-3</v>
      </c>
      <c r="S10" s="15">
        <f>R10+O10</f>
        <v>3.0888448929788613E-3</v>
      </c>
      <c r="T10" s="5">
        <f>I10-S10</f>
        <v>1.5793618670211385E-3</v>
      </c>
      <c r="U10" s="18"/>
      <c r="V10" s="18"/>
      <c r="W10" s="18"/>
      <c r="X10" s="18"/>
    </row>
    <row r="11" spans="2:24">
      <c r="B11" s="3" t="s">
        <v>26</v>
      </c>
      <c r="C11" s="12"/>
      <c r="D11" s="3">
        <v>1910</v>
      </c>
      <c r="E11" s="4">
        <v>7.5999999999999998E-2</v>
      </c>
      <c r="F11" s="4">
        <f t="shared" ref="F11:F70" si="0">F10</f>
        <v>0.02</v>
      </c>
      <c r="G11" s="5">
        <v>1.2737535587999999E-2</v>
      </c>
      <c r="H11" s="5">
        <v>0</v>
      </c>
      <c r="I11" s="5">
        <f>H11+G11</f>
        <v>1.2737535587999999E-2</v>
      </c>
      <c r="J11" s="13">
        <v>1.0928818811420689</v>
      </c>
      <c r="K11" s="13">
        <f t="shared" ref="K11:K18" si="1">(J11)*F11</f>
        <v>2.1857637622841378E-2</v>
      </c>
      <c r="L11" s="7">
        <f>L10</f>
        <v>0.65</v>
      </c>
      <c r="M11" s="14">
        <v>2</v>
      </c>
      <c r="N11" s="5">
        <v>0.3917469224984706</v>
      </c>
      <c r="O11" s="15">
        <f t="shared" ref="O11:O74" si="2">N11*I11</f>
        <v>4.9898903668137463E-3</v>
      </c>
      <c r="P11" s="16">
        <f t="shared" ref="P11:P74" si="3">0.817*I11^0.42*E11^0.3*(1/($G$7*F11))^0.6</f>
        <v>7.84023813239794</v>
      </c>
      <c r="Q11" s="17">
        <f t="shared" ref="Q11:Q74" si="4">1-(1-M11/P11)^1.8</f>
        <v>0.41145138330570263</v>
      </c>
      <c r="R11" s="17">
        <f t="shared" ref="R11:R74" si="5">Q11*I11</f>
        <v>5.2408766375882159E-3</v>
      </c>
      <c r="S11" s="15">
        <f>R11+O11</f>
        <v>1.0230767004401963E-2</v>
      </c>
      <c r="T11" s="5">
        <f t="shared" ref="T11:T74" si="6">I11-S11</f>
        <v>2.5067685835980357E-3</v>
      </c>
      <c r="U11" s="18"/>
      <c r="V11" s="18"/>
      <c r="W11" s="18"/>
      <c r="X11" s="18"/>
    </row>
    <row r="12" spans="2:24">
      <c r="B12" s="3" t="s">
        <v>27</v>
      </c>
      <c r="C12" s="12"/>
      <c r="D12" s="3">
        <v>1330</v>
      </c>
      <c r="E12" s="4">
        <v>8.2000000000000003E-2</v>
      </c>
      <c r="F12" s="4">
        <f t="shared" si="0"/>
        <v>0.02</v>
      </c>
      <c r="G12" s="5">
        <v>8.8695928439999992E-3</v>
      </c>
      <c r="H12" s="5">
        <v>0</v>
      </c>
      <c r="I12" s="5">
        <f t="shared" ref="I12:I35" si="7">H12+G12</f>
        <v>8.8695928439999992E-3</v>
      </c>
      <c r="J12" s="13">
        <v>0.94068134128543002</v>
      </c>
      <c r="K12" s="13">
        <f t="shared" si="1"/>
        <v>1.8813626825708602E-2</v>
      </c>
      <c r="L12" s="7">
        <f t="shared" ref="L12:L75" si="8">L11</f>
        <v>0.65</v>
      </c>
      <c r="M12" s="14">
        <v>1.5</v>
      </c>
      <c r="N12" s="5">
        <v>0.36649941230952943</v>
      </c>
      <c r="O12" s="15">
        <f t="shared" si="2"/>
        <v>3.2507005647508073E-3</v>
      </c>
      <c r="P12" s="16">
        <f t="shared" si="3"/>
        <v>6.8899013984167636</v>
      </c>
      <c r="Q12" s="17">
        <f t="shared" si="4"/>
        <v>0.35722043034968964</v>
      </c>
      <c r="R12" s="17">
        <f t="shared" si="5"/>
        <v>3.1683997727602075E-3</v>
      </c>
      <c r="S12" s="15">
        <f t="shared" ref="S12:S75" si="9">R12+O12</f>
        <v>6.4191003375110144E-3</v>
      </c>
      <c r="T12" s="5">
        <f t="shared" si="6"/>
        <v>2.4504925064889847E-3</v>
      </c>
      <c r="U12" s="18"/>
      <c r="V12" s="18"/>
      <c r="W12" s="18"/>
      <c r="X12" s="18"/>
    </row>
    <row r="13" spans="2:24">
      <c r="B13" s="3" t="s">
        <v>28</v>
      </c>
      <c r="C13" s="12"/>
      <c r="D13" s="3">
        <v>1300</v>
      </c>
      <c r="E13" s="4">
        <v>8.2000000000000003E-2</v>
      </c>
      <c r="F13" s="4">
        <f t="shared" si="0"/>
        <v>0.02</v>
      </c>
      <c r="G13" s="5">
        <v>8.6695268399999987E-3</v>
      </c>
      <c r="H13" s="5">
        <v>0</v>
      </c>
      <c r="I13" s="5">
        <f>H13+G13</f>
        <v>8.6695268399999987E-3</v>
      </c>
      <c r="J13" s="13">
        <v>0.93266766754528474</v>
      </c>
      <c r="K13" s="13">
        <f t="shared" si="1"/>
        <v>1.8653353350905694E-2</v>
      </c>
      <c r="L13" s="7">
        <f t="shared" si="8"/>
        <v>0.65</v>
      </c>
      <c r="M13" s="14">
        <v>1.5</v>
      </c>
      <c r="N13" s="5">
        <v>0.3651989832835294</v>
      </c>
      <c r="O13" s="15">
        <f t="shared" si="2"/>
        <v>3.1661023875172688E-3</v>
      </c>
      <c r="P13" s="16">
        <f t="shared" si="3"/>
        <v>6.8241965288924371</v>
      </c>
      <c r="Q13" s="17">
        <f t="shared" si="4"/>
        <v>0.36031731641091491</v>
      </c>
      <c r="R13" s="17">
        <f t="shared" si="5"/>
        <v>3.1237806455411987E-3</v>
      </c>
      <c r="S13" s="15">
        <f t="shared" si="9"/>
        <v>6.289883033058467E-3</v>
      </c>
      <c r="T13" s="5">
        <f t="shared" si="6"/>
        <v>2.3796438069415317E-3</v>
      </c>
      <c r="U13" s="18"/>
      <c r="V13" s="18"/>
      <c r="W13" s="18"/>
      <c r="X13" s="18"/>
    </row>
    <row r="14" spans="2:24">
      <c r="B14" s="3" t="s">
        <v>29</v>
      </c>
      <c r="C14" s="12"/>
      <c r="D14" s="3">
        <v>1140</v>
      </c>
      <c r="E14" s="4">
        <v>5.5E-2</v>
      </c>
      <c r="F14" s="4">
        <f t="shared" si="0"/>
        <v>0.02</v>
      </c>
      <c r="G14" s="5">
        <v>7.6025081519999994E-3</v>
      </c>
      <c r="H14" s="5">
        <v>0</v>
      </c>
      <c r="I14" s="5">
        <f t="shared" si="7"/>
        <v>7.6025081519999994E-3</v>
      </c>
      <c r="J14" s="13">
        <v>0.95688462538734664</v>
      </c>
      <c r="K14" s="13">
        <f t="shared" si="1"/>
        <v>1.9137692507746933E-2</v>
      </c>
      <c r="L14" s="7">
        <f t="shared" si="8"/>
        <v>0.65</v>
      </c>
      <c r="M14" s="14">
        <v>1</v>
      </c>
      <c r="N14" s="5">
        <v>0.3587398323997647</v>
      </c>
      <c r="O14" s="15">
        <f t="shared" si="2"/>
        <v>2.7273225002663248E-3</v>
      </c>
      <c r="P14" s="16">
        <f t="shared" si="3"/>
        <v>5.728751793787243</v>
      </c>
      <c r="Q14" s="17">
        <f t="shared" si="4"/>
        <v>0.29199598088450418</v>
      </c>
      <c r="R14" s="17">
        <f t="shared" si="5"/>
        <v>2.2199018250256791E-3</v>
      </c>
      <c r="S14" s="15">
        <f t="shared" si="9"/>
        <v>4.9472243252920035E-3</v>
      </c>
      <c r="T14" s="5">
        <f t="shared" si="6"/>
        <v>2.6552838267079959E-3</v>
      </c>
      <c r="U14" s="18"/>
      <c r="V14" s="18"/>
      <c r="W14" s="18"/>
      <c r="X14" s="18"/>
    </row>
    <row r="15" spans="2:24">
      <c r="B15" s="3" t="s">
        <v>30</v>
      </c>
      <c r="C15" s="12"/>
      <c r="D15" s="3">
        <v>1970</v>
      </c>
      <c r="E15" s="4">
        <v>5.5E-2</v>
      </c>
      <c r="F15" s="4">
        <f t="shared" si="0"/>
        <v>0.02</v>
      </c>
      <c r="G15" s="5">
        <v>1.3137667596E-2</v>
      </c>
      <c r="H15" s="5">
        <f>T82</f>
        <v>2.9787971568914686E-4</v>
      </c>
      <c r="I15" s="5">
        <f t="shared" si="7"/>
        <v>1.3435547311689146E-2</v>
      </c>
      <c r="J15" s="13">
        <v>1.1747490222526353</v>
      </c>
      <c r="K15" s="13">
        <f t="shared" si="1"/>
        <v>2.3494980445052709E-2</v>
      </c>
      <c r="L15" s="7">
        <f t="shared" si="8"/>
        <v>0.65</v>
      </c>
      <c r="M15" s="14">
        <v>2</v>
      </c>
      <c r="N15" s="5">
        <v>0.39665458693774419</v>
      </c>
      <c r="O15" s="15">
        <f t="shared" si="2"/>
        <v>5.3292714692005777E-3</v>
      </c>
      <c r="P15" s="16">
        <f t="shared" si="3"/>
        <v>7.2765474019637644</v>
      </c>
      <c r="Q15" s="17">
        <f t="shared" si="4"/>
        <v>0.4392567349665456</v>
      </c>
      <c r="R15" s="17">
        <f t="shared" si="5"/>
        <v>5.9016546446211231E-3</v>
      </c>
      <c r="S15" s="15">
        <f t="shared" si="9"/>
        <v>1.1230926113821701E-2</v>
      </c>
      <c r="T15" s="5">
        <f t="shared" si="6"/>
        <v>2.204621197867445E-3</v>
      </c>
      <c r="U15" s="18"/>
      <c r="V15" s="18"/>
      <c r="W15" s="18"/>
      <c r="X15" s="18"/>
    </row>
    <row r="16" spans="2:24">
      <c r="B16" s="3" t="s">
        <v>31</v>
      </c>
      <c r="C16" s="12"/>
      <c r="D16" s="3">
        <v>1310</v>
      </c>
      <c r="E16" s="4">
        <v>6.8561872909701282E-2</v>
      </c>
      <c r="F16" s="4">
        <f t="shared" si="0"/>
        <v>0.02</v>
      </c>
      <c r="G16" s="5">
        <v>8.736215508E-3</v>
      </c>
      <c r="H16" s="5">
        <f>T14</f>
        <v>2.6552838267079959E-3</v>
      </c>
      <c r="I16" s="5">
        <f t="shared" si="7"/>
        <v>1.1391499334707997E-2</v>
      </c>
      <c r="J16" s="13">
        <v>0.96727396034032254</v>
      </c>
      <c r="K16" s="13">
        <f t="shared" si="1"/>
        <v>1.9345479206806453E-2</v>
      </c>
      <c r="L16" s="7">
        <f t="shared" si="8"/>
        <v>0.65</v>
      </c>
      <c r="M16" s="14">
        <v>1.5</v>
      </c>
      <c r="N16" s="5">
        <v>0.38312894791837193</v>
      </c>
      <c r="O16" s="15">
        <f t="shared" si="2"/>
        <v>4.3644131553195083E-3</v>
      </c>
      <c r="P16" s="16">
        <f t="shared" si="3"/>
        <v>7.2533407261924401</v>
      </c>
      <c r="Q16" s="17">
        <f t="shared" si="4"/>
        <v>0.340996640804061</v>
      </c>
      <c r="R16" s="17">
        <f t="shared" si="5"/>
        <v>3.8844630068571228E-3</v>
      </c>
      <c r="S16" s="15">
        <f t="shared" si="9"/>
        <v>8.248876162176632E-3</v>
      </c>
      <c r="T16" s="5">
        <f t="shared" si="6"/>
        <v>3.1426231725313648E-3</v>
      </c>
      <c r="U16" s="18"/>
      <c r="V16" s="18"/>
      <c r="W16" s="18"/>
      <c r="X16" s="18"/>
    </row>
    <row r="17" spans="2:24">
      <c r="B17" s="3" t="s">
        <v>32</v>
      </c>
      <c r="C17" s="12"/>
      <c r="D17" s="3">
        <v>880</v>
      </c>
      <c r="E17" s="4">
        <v>6.8561872909701282E-2</v>
      </c>
      <c r="F17" s="4">
        <f t="shared" si="0"/>
        <v>0.02</v>
      </c>
      <c r="G17" s="5">
        <v>5.8686027839999991E-3</v>
      </c>
      <c r="H17" s="5">
        <f>T80</f>
        <v>2.2752839906403435E-3</v>
      </c>
      <c r="I17" s="5">
        <f t="shared" si="7"/>
        <v>8.1438867746403427E-3</v>
      </c>
      <c r="J17" s="13">
        <v>0.83320863593483951</v>
      </c>
      <c r="K17" s="13">
        <f t="shared" si="1"/>
        <v>1.6664172718696791E-2</v>
      </c>
      <c r="L17" s="7">
        <f t="shared" si="8"/>
        <v>0.65</v>
      </c>
      <c r="M17" s="14">
        <v>1.5</v>
      </c>
      <c r="N17" s="5">
        <v>0.36201946627793219</v>
      </c>
      <c r="O17" s="15">
        <f t="shared" si="2"/>
        <v>2.9482455435832075E-3</v>
      </c>
      <c r="P17" s="16">
        <f t="shared" si="3"/>
        <v>6.2997516776199012</v>
      </c>
      <c r="Q17" s="17">
        <f t="shared" si="4"/>
        <v>0.38706896933272839</v>
      </c>
      <c r="R17" s="17">
        <f t="shared" si="5"/>
        <v>3.152245860222475E-3</v>
      </c>
      <c r="S17" s="15">
        <f t="shared" si="9"/>
        <v>6.1004914038056829E-3</v>
      </c>
      <c r="T17" s="5">
        <f t="shared" si="6"/>
        <v>2.0433953708346598E-3</v>
      </c>
      <c r="U17" s="18"/>
      <c r="V17" s="18"/>
      <c r="W17" s="18"/>
      <c r="X17" s="18"/>
    </row>
    <row r="18" spans="2:24">
      <c r="B18" s="3" t="s">
        <v>33</v>
      </c>
      <c r="C18" s="12"/>
      <c r="D18" s="3">
        <v>270</v>
      </c>
      <c r="E18" s="4">
        <v>7.2999999999999995E-2</v>
      </c>
      <c r="F18" s="4">
        <f t="shared" si="0"/>
        <v>0.02</v>
      </c>
      <c r="G18" s="5">
        <v>1.8005940359999998E-3</v>
      </c>
      <c r="H18" s="5">
        <f>T16</f>
        <v>3.1426231725313648E-3</v>
      </c>
      <c r="I18" s="5">
        <f t="shared" si="7"/>
        <v>4.9432172085313647E-3</v>
      </c>
      <c r="J18" s="13">
        <v>0.52872109339859619</v>
      </c>
      <c r="K18" s="13">
        <f t="shared" si="1"/>
        <v>1.0574421867971924E-2</v>
      </c>
      <c r="L18" s="7">
        <f t="shared" si="8"/>
        <v>0.65</v>
      </c>
      <c r="M18" s="14">
        <v>1</v>
      </c>
      <c r="N18" s="5">
        <v>0.34113679420839504</v>
      </c>
      <c r="O18" s="15">
        <f>N18*I18</f>
        <v>1.6863132715941611E-3</v>
      </c>
      <c r="P18" s="16">
        <f>0.817*I18^0.42*E18^0.3*(1/($G$7*F18))^0.6</f>
        <v>5.2051138512414949</v>
      </c>
      <c r="Q18" s="17">
        <f t="shared" si="4"/>
        <v>0.31887700013578901</v>
      </c>
      <c r="R18" s="17">
        <f t="shared" si="5"/>
        <v>1.5762782744760905E-3</v>
      </c>
      <c r="S18" s="15">
        <f t="shared" si="9"/>
        <v>3.2625915460702515E-3</v>
      </c>
      <c r="T18" s="5">
        <f t="shared" si="6"/>
        <v>1.6806256624611131E-3</v>
      </c>
      <c r="U18" s="18"/>
      <c r="V18" s="18"/>
      <c r="W18" s="18"/>
      <c r="X18" s="18"/>
    </row>
    <row r="19" spans="2:24">
      <c r="B19" s="3" t="s">
        <v>34</v>
      </c>
      <c r="C19" s="12"/>
      <c r="D19" s="3">
        <v>920</v>
      </c>
      <c r="E19" s="4">
        <v>7.2999999999999995E-2</v>
      </c>
      <c r="F19" s="4">
        <f t="shared" si="0"/>
        <v>0.02</v>
      </c>
      <c r="G19" s="5">
        <v>6.1353574559999992E-3</v>
      </c>
      <c r="H19" s="5">
        <f>T17</f>
        <v>2.0433953708346598E-3</v>
      </c>
      <c r="I19" s="5">
        <f>H19+G19</f>
        <v>8.178752826834659E-3</v>
      </c>
      <c r="J19" s="13">
        <v>0.83730880978378452</v>
      </c>
      <c r="K19" s="13">
        <f t="shared" ref="K19:K82" si="10">J19*F19</f>
        <v>1.6746176195675692E-2</v>
      </c>
      <c r="L19" s="7">
        <f t="shared" si="8"/>
        <v>0.65</v>
      </c>
      <c r="M19" s="14">
        <v>1</v>
      </c>
      <c r="N19" s="5">
        <v>0.36216777572736647</v>
      </c>
      <c r="O19" s="15">
        <f t="shared" si="2"/>
        <v>2.9620807195186193E-3</v>
      </c>
      <c r="P19" s="16">
        <f t="shared" si="3"/>
        <v>6.4309441327139982</v>
      </c>
      <c r="Q19" s="17">
        <f t="shared" si="4"/>
        <v>0.2622978021781992</v>
      </c>
      <c r="R19" s="17">
        <f t="shared" si="5"/>
        <v>2.1452688910374648E-3</v>
      </c>
      <c r="S19" s="15">
        <f t="shared" si="9"/>
        <v>5.1073496105560837E-3</v>
      </c>
      <c r="T19" s="5">
        <f t="shared" si="6"/>
        <v>3.0714032162785752E-3</v>
      </c>
      <c r="U19" s="18"/>
      <c r="V19" s="18"/>
      <c r="W19" s="18"/>
      <c r="X19" s="18"/>
    </row>
    <row r="20" spans="2:24">
      <c r="B20" s="3" t="s">
        <v>35</v>
      </c>
      <c r="C20" s="12"/>
      <c r="D20" s="3">
        <v>1390.0000000000002</v>
      </c>
      <c r="E20" s="4">
        <v>2.4E-2</v>
      </c>
      <c r="F20" s="4">
        <f t="shared" si="0"/>
        <v>0.02</v>
      </c>
      <c r="G20" s="5">
        <v>9.2697248520000001E-3</v>
      </c>
      <c r="H20" s="5">
        <v>0</v>
      </c>
      <c r="I20" s="5">
        <f>H20+G20</f>
        <v>9.2697248520000001E-3</v>
      </c>
      <c r="J20" s="13">
        <v>1.2041461570117959</v>
      </c>
      <c r="K20" s="13">
        <f t="shared" si="10"/>
        <v>2.4082923140235919E-2</v>
      </c>
      <c r="L20" s="7">
        <f t="shared" si="8"/>
        <v>0.65</v>
      </c>
      <c r="M20" s="14">
        <v>1</v>
      </c>
      <c r="N20" s="5">
        <v>0.37012379977329413</v>
      </c>
      <c r="O20" s="15">
        <f>N20*I20</f>
        <v>3.4309457850751767E-3</v>
      </c>
      <c r="P20" s="16">
        <f t="shared" si="3"/>
        <v>4.8549051601611959</v>
      </c>
      <c r="Q20" s="17">
        <f t="shared" si="4"/>
        <v>0.33976384137476312</v>
      </c>
      <c r="R20" s="17">
        <f t="shared" si="5"/>
        <v>3.1495173242026275E-3</v>
      </c>
      <c r="S20" s="15">
        <f t="shared" si="9"/>
        <v>6.5804631092778038E-3</v>
      </c>
      <c r="T20" s="5">
        <f t="shared" si="6"/>
        <v>2.6892617427221963E-3</v>
      </c>
      <c r="U20" s="18"/>
      <c r="V20" s="18"/>
      <c r="W20" s="18"/>
      <c r="X20" s="18"/>
    </row>
    <row r="21" spans="2:24">
      <c r="B21" s="3" t="s">
        <v>36</v>
      </c>
      <c r="C21" s="12"/>
      <c r="D21" s="3">
        <v>1419.9999999999998</v>
      </c>
      <c r="E21" s="4">
        <v>2.4E-2</v>
      </c>
      <c r="F21" s="4">
        <f t="shared" si="0"/>
        <v>0.02</v>
      </c>
      <c r="G21" s="5">
        <v>9.4697908559999988E-3</v>
      </c>
      <c r="H21" s="5">
        <v>0</v>
      </c>
      <c r="I21" s="5">
        <f>H21+G21</f>
        <v>9.4697908559999988E-3</v>
      </c>
      <c r="J21" s="13">
        <v>1.2138269705021849</v>
      </c>
      <c r="K21" s="13">
        <f t="shared" si="10"/>
        <v>2.42765394100437E-2</v>
      </c>
      <c r="L21" s="7">
        <f t="shared" si="8"/>
        <v>0.65</v>
      </c>
      <c r="M21" s="14">
        <v>1</v>
      </c>
      <c r="N21" s="5">
        <v>0.3714242287992941</v>
      </c>
      <c r="O21" s="15">
        <f t="shared" si="2"/>
        <v>3.5173097655804065E-3</v>
      </c>
      <c r="P21" s="16">
        <f t="shared" si="3"/>
        <v>4.8986412922175804</v>
      </c>
      <c r="Q21" s="17">
        <f t="shared" si="4"/>
        <v>0.33700882021060852</v>
      </c>
      <c r="R21" s="17">
        <f t="shared" si="5"/>
        <v>3.1914030440217682E-3</v>
      </c>
      <c r="S21" s="15">
        <f t="shared" si="9"/>
        <v>6.7087128096021747E-3</v>
      </c>
      <c r="T21" s="5">
        <f t="shared" si="6"/>
        <v>2.7610780463978241E-3</v>
      </c>
      <c r="U21" s="18"/>
      <c r="V21" s="18"/>
      <c r="W21" s="18"/>
      <c r="X21" s="18"/>
    </row>
    <row r="22" spans="2:24">
      <c r="B22" s="3" t="s">
        <v>37</v>
      </c>
      <c r="C22" s="12"/>
      <c r="D22" s="3">
        <v>300</v>
      </c>
      <c r="E22" s="4">
        <v>0.1</v>
      </c>
      <c r="F22" s="4">
        <f t="shared" si="0"/>
        <v>0.02</v>
      </c>
      <c r="G22" s="5">
        <v>2.0006600399999999E-3</v>
      </c>
      <c r="H22" s="5">
        <f>T18</f>
        <v>1.6806256624611131E-3</v>
      </c>
      <c r="I22" s="5">
        <f t="shared" si="7"/>
        <v>3.681285702461113E-3</v>
      </c>
      <c r="J22" s="13">
        <v>0.51851190500834388</v>
      </c>
      <c r="K22" s="13">
        <f t="shared" si="10"/>
        <v>1.0370238100166877E-2</v>
      </c>
      <c r="L22" s="7">
        <f t="shared" si="8"/>
        <v>0.65</v>
      </c>
      <c r="M22" s="14">
        <v>1</v>
      </c>
      <c r="N22" s="5">
        <v>0.3324577688307031</v>
      </c>
      <c r="O22" s="15">
        <f t="shared" si="2"/>
        <v>1.2238720310685891E-3</v>
      </c>
      <c r="P22" s="16">
        <f t="shared" si="3"/>
        <v>5.0543941257585976</v>
      </c>
      <c r="Q22" s="17">
        <f t="shared" si="4"/>
        <v>0.3275463607715966</v>
      </c>
      <c r="R22" s="17">
        <f t="shared" si="5"/>
        <v>1.2057917348016482E-3</v>
      </c>
      <c r="S22" s="15">
        <f t="shared" si="9"/>
        <v>2.4296637658702373E-3</v>
      </c>
      <c r="T22" s="5">
        <f t="shared" si="6"/>
        <v>1.2516219365908757E-3</v>
      </c>
      <c r="U22" s="18"/>
      <c r="V22" s="18"/>
      <c r="W22" s="18"/>
      <c r="X22" s="18"/>
    </row>
    <row r="23" spans="2:24">
      <c r="B23" s="3" t="s">
        <v>38</v>
      </c>
      <c r="C23" s="12"/>
      <c r="D23" s="3">
        <v>600</v>
      </c>
      <c r="E23" s="4">
        <v>0.1</v>
      </c>
      <c r="F23" s="4">
        <f t="shared" si="0"/>
        <v>0.02</v>
      </c>
      <c r="G23" s="5">
        <v>4.0013200799999997E-3</v>
      </c>
      <c r="H23" s="5">
        <f>T19</f>
        <v>3.0714032162785752E-3</v>
      </c>
      <c r="I23" s="5">
        <f>H23+G23</f>
        <v>7.072723296278575E-3</v>
      </c>
      <c r="J23" s="13">
        <v>0.6724267479722672</v>
      </c>
      <c r="K23" s="13">
        <f t="shared" si="10"/>
        <v>1.3448534959445344E-2</v>
      </c>
      <c r="L23" s="7">
        <f t="shared" si="8"/>
        <v>0.65</v>
      </c>
      <c r="M23" s="14">
        <v>1</v>
      </c>
      <c r="N23" s="5">
        <v>0.35450211319051661</v>
      </c>
      <c r="O23" s="15">
        <f t="shared" si="2"/>
        <v>2.5072953545425512E-3</v>
      </c>
      <c r="P23" s="16">
        <f t="shared" si="3"/>
        <v>6.6492965770153303</v>
      </c>
      <c r="Q23" s="17">
        <f t="shared" si="4"/>
        <v>0.25424940680169827</v>
      </c>
      <c r="R23" s="17">
        <f t="shared" si="5"/>
        <v>1.7982357025513797E-3</v>
      </c>
      <c r="S23" s="15">
        <f t="shared" si="9"/>
        <v>4.3055310570939307E-3</v>
      </c>
      <c r="T23" s="5">
        <f t="shared" si="6"/>
        <v>2.7671922391846442E-3</v>
      </c>
      <c r="U23" s="18"/>
      <c r="V23" s="18"/>
      <c r="W23" s="18"/>
      <c r="X23" s="18"/>
    </row>
    <row r="24" spans="2:24">
      <c r="B24" s="3" t="s">
        <v>39</v>
      </c>
      <c r="C24" s="12"/>
      <c r="D24" s="3">
        <v>410</v>
      </c>
      <c r="E24" s="4">
        <v>7.1999999999999995E-2</v>
      </c>
      <c r="F24" s="4">
        <f t="shared" si="0"/>
        <v>0.02</v>
      </c>
      <c r="G24" s="5">
        <v>2.734235388E-3</v>
      </c>
      <c r="H24" s="5">
        <f>T22</f>
        <v>1.2516219365908757E-3</v>
      </c>
      <c r="I24" s="5">
        <f t="shared" si="7"/>
        <v>3.9858573245908756E-3</v>
      </c>
      <c r="J24" s="13">
        <v>0.61998668830511605</v>
      </c>
      <c r="K24" s="13">
        <f t="shared" si="10"/>
        <v>1.2399733766102322E-2</v>
      </c>
      <c r="L24" s="7">
        <f t="shared" si="8"/>
        <v>0.65</v>
      </c>
      <c r="M24" s="14">
        <v>1</v>
      </c>
      <c r="N24" s="5">
        <v>0.33493160202160538</v>
      </c>
      <c r="O24" s="15">
        <f t="shared" si="2"/>
        <v>1.3349895791547719E-3</v>
      </c>
      <c r="P24" s="16">
        <f t="shared" si="3"/>
        <v>4.7355255829639509</v>
      </c>
      <c r="Q24" s="17">
        <f t="shared" si="4"/>
        <v>0.34751527332834797</v>
      </c>
      <c r="R24" s="17">
        <f t="shared" si="5"/>
        <v>1.3851462976029959E-3</v>
      </c>
      <c r="S24" s="15">
        <f t="shared" si="9"/>
        <v>2.7201358767577678E-3</v>
      </c>
      <c r="T24" s="5">
        <f t="shared" si="6"/>
        <v>1.2657214478331079E-3</v>
      </c>
      <c r="U24" s="18"/>
      <c r="V24" s="18"/>
      <c r="W24" s="18"/>
      <c r="X24" s="18"/>
    </row>
    <row r="25" spans="2:24">
      <c r="B25" s="3" t="s">
        <v>40</v>
      </c>
      <c r="C25" s="12"/>
      <c r="D25" s="3">
        <v>1130</v>
      </c>
      <c r="E25" s="4">
        <v>7.1999999999999995E-2</v>
      </c>
      <c r="F25" s="4">
        <f t="shared" si="0"/>
        <v>0.02</v>
      </c>
      <c r="G25" s="5">
        <v>7.535819483999999E-3</v>
      </c>
      <c r="H25" s="5">
        <f>T23</f>
        <v>2.7671922391846442E-3</v>
      </c>
      <c r="I25" s="5">
        <f t="shared" si="7"/>
        <v>1.0303011723184643E-2</v>
      </c>
      <c r="J25" s="13">
        <v>0.90676100454166642</v>
      </c>
      <c r="K25" s="13">
        <f t="shared" si="10"/>
        <v>1.8135220090833327E-2</v>
      </c>
      <c r="L25" s="7">
        <f t="shared" si="8"/>
        <v>0.65</v>
      </c>
      <c r="M25" s="14">
        <v>1.5</v>
      </c>
      <c r="N25" s="5">
        <v>0.37599310561246485</v>
      </c>
      <c r="O25" s="15">
        <f t="shared" si="2"/>
        <v>3.8738613749618269E-3</v>
      </c>
      <c r="P25" s="16">
        <f t="shared" si="3"/>
        <v>7.0565758507699163</v>
      </c>
      <c r="Q25" s="17">
        <f t="shared" si="4"/>
        <v>0.34959507760398301</v>
      </c>
      <c r="R25" s="17">
        <f t="shared" si="5"/>
        <v>3.601882182921482E-3</v>
      </c>
      <c r="S25" s="15">
        <f t="shared" si="9"/>
        <v>7.475743557883309E-3</v>
      </c>
      <c r="T25" s="5">
        <f t="shared" si="6"/>
        <v>2.8272681653013342E-3</v>
      </c>
      <c r="U25" s="18"/>
      <c r="V25" s="18"/>
      <c r="W25" s="18"/>
      <c r="X25" s="18"/>
    </row>
    <row r="26" spans="2:24">
      <c r="B26" s="3" t="s">
        <v>41</v>
      </c>
      <c r="C26" s="12"/>
      <c r="D26" s="3">
        <v>820</v>
      </c>
      <c r="E26" s="4">
        <v>0.08</v>
      </c>
      <c r="F26" s="4">
        <f t="shared" si="0"/>
        <v>0.02</v>
      </c>
      <c r="G26" s="5">
        <v>5.4684707759999999E-3</v>
      </c>
      <c r="H26" s="5">
        <f>T65</f>
        <v>8.1136995493104325E-4</v>
      </c>
      <c r="I26" s="5">
        <f t="shared" si="7"/>
        <v>6.2798407309310432E-3</v>
      </c>
      <c r="J26" s="13">
        <v>0.78829556605460049</v>
      </c>
      <c r="K26" s="13">
        <f t="shared" si="10"/>
        <v>1.5765911321092011E-2</v>
      </c>
      <c r="L26" s="7">
        <f t="shared" si="8"/>
        <v>0.65</v>
      </c>
      <c r="M26" s="14">
        <v>1</v>
      </c>
      <c r="N26" s="5">
        <v>0.34970131769222823</v>
      </c>
      <c r="O26" s="15">
        <f t="shared" si="2"/>
        <v>2.1960685785039117E-3</v>
      </c>
      <c r="P26" s="16">
        <f t="shared" si="3"/>
        <v>5.9158169053708933</v>
      </c>
      <c r="Q26" s="17">
        <f t="shared" si="4"/>
        <v>0.2834512307510848</v>
      </c>
      <c r="R26" s="17">
        <f t="shared" si="5"/>
        <v>1.7800285841031963E-3</v>
      </c>
      <c r="S26" s="15">
        <f t="shared" si="9"/>
        <v>3.976097162607108E-3</v>
      </c>
      <c r="T26" s="5">
        <f t="shared" si="6"/>
        <v>2.3037435683239352E-3</v>
      </c>
      <c r="U26" s="18"/>
      <c r="V26" s="18"/>
      <c r="W26" s="18"/>
      <c r="X26" s="18"/>
    </row>
    <row r="27" spans="2:24">
      <c r="B27" s="3" t="s">
        <v>42</v>
      </c>
      <c r="C27" s="12"/>
      <c r="D27" s="3">
        <v>509.99999999999994</v>
      </c>
      <c r="E27" s="4">
        <v>0.08</v>
      </c>
      <c r="F27" s="4">
        <f t="shared" si="0"/>
        <v>0.02</v>
      </c>
      <c r="G27" s="5">
        <v>3.4011220679999992E-3</v>
      </c>
      <c r="H27" s="5">
        <v>0</v>
      </c>
      <c r="I27" s="5">
        <f t="shared" si="7"/>
        <v>3.4011220679999992E-3</v>
      </c>
      <c r="J27" s="13">
        <v>0.65970185486517463</v>
      </c>
      <c r="K27" s="13">
        <f t="shared" si="10"/>
        <v>1.3194037097303492E-2</v>
      </c>
      <c r="L27" s="7">
        <f t="shared" si="8"/>
        <v>0.65</v>
      </c>
      <c r="M27" s="14">
        <v>1</v>
      </c>
      <c r="N27" s="5">
        <v>0.33098964638317646</v>
      </c>
      <c r="O27" s="15">
        <f t="shared" si="2"/>
        <v>1.1257361905933376E-3</v>
      </c>
      <c r="P27" s="16">
        <f t="shared" si="3"/>
        <v>4.572541248385722</v>
      </c>
      <c r="Q27" s="17">
        <f t="shared" si="4"/>
        <v>0.35867921438872341</v>
      </c>
      <c r="R27" s="17">
        <f t="shared" si="5"/>
        <v>1.21991179139039E-3</v>
      </c>
      <c r="S27" s="15">
        <f t="shared" si="9"/>
        <v>2.3456479819837276E-3</v>
      </c>
      <c r="T27" s="5">
        <f t="shared" si="6"/>
        <v>1.0554740860162716E-3</v>
      </c>
      <c r="U27" s="18"/>
      <c r="V27" s="18"/>
      <c r="W27" s="18"/>
      <c r="X27" s="18"/>
    </row>
    <row r="28" spans="2:24">
      <c r="B28" s="3" t="s">
        <v>43</v>
      </c>
      <c r="C28" s="12"/>
      <c r="D28" s="3">
        <v>1150</v>
      </c>
      <c r="E28" s="4">
        <v>6.6000000000000003E-2</v>
      </c>
      <c r="F28" s="4">
        <f t="shared" si="0"/>
        <v>0.02</v>
      </c>
      <c r="G28" s="5">
        <v>7.6691968199999998E-3</v>
      </c>
      <c r="H28" s="6">
        <f>T24</f>
        <v>1.2657214478331079E-3</v>
      </c>
      <c r="I28" s="5">
        <f t="shared" si="7"/>
        <v>8.9349182678331081E-3</v>
      </c>
      <c r="J28" s="13">
        <v>0.92775961497247605</v>
      </c>
      <c r="K28" s="13">
        <f t="shared" si="10"/>
        <v>1.8555192299449522E-2</v>
      </c>
      <c r="L28" s="7">
        <f t="shared" si="8"/>
        <v>0.65</v>
      </c>
      <c r="M28" s="14">
        <v>1</v>
      </c>
      <c r="N28" s="5">
        <v>0.3672063805056211</v>
      </c>
      <c r="O28" s="15">
        <f t="shared" si="2"/>
        <v>3.2809589972445491E-3</v>
      </c>
      <c r="P28" s="16">
        <f t="shared" si="3"/>
        <v>6.4754585789896728</v>
      </c>
      <c r="Q28" s="17">
        <f t="shared" si="4"/>
        <v>0.26061617969328865</v>
      </c>
      <c r="R28" s="17">
        <f t="shared" si="5"/>
        <v>2.3285842648344407E-3</v>
      </c>
      <c r="S28" s="15">
        <f t="shared" si="9"/>
        <v>5.6095432620789903E-3</v>
      </c>
      <c r="T28" s="5">
        <f t="shared" si="6"/>
        <v>3.3253750057541179E-3</v>
      </c>
      <c r="U28" s="18"/>
      <c r="V28" s="18"/>
      <c r="W28" s="18"/>
      <c r="X28" s="18"/>
    </row>
    <row r="29" spans="2:24">
      <c r="B29" s="3" t="s">
        <v>44</v>
      </c>
      <c r="C29" s="12"/>
      <c r="D29" s="3">
        <v>2060</v>
      </c>
      <c r="E29" s="4">
        <v>6.6000000000000003E-2</v>
      </c>
      <c r="F29" s="4">
        <f t="shared" si="0"/>
        <v>0.02</v>
      </c>
      <c r="G29" s="5">
        <v>1.3737865607999998E-2</v>
      </c>
      <c r="H29" s="5">
        <f>T25</f>
        <v>2.8272681653013342E-3</v>
      </c>
      <c r="I29" s="5">
        <f t="shared" si="7"/>
        <v>1.6565133773301332E-2</v>
      </c>
      <c r="J29" s="13">
        <v>1.1544469519507232</v>
      </c>
      <c r="K29" s="13">
        <f t="shared" si="10"/>
        <v>2.3088939039014465E-2</v>
      </c>
      <c r="L29" s="7">
        <f t="shared" si="8"/>
        <v>0.65</v>
      </c>
      <c r="M29" s="14">
        <v>1</v>
      </c>
      <c r="N29" s="5">
        <v>0.41680278129116455</v>
      </c>
      <c r="O29" s="15">
        <f t="shared" si="2"/>
        <v>6.9043938291721988E-3</v>
      </c>
      <c r="P29" s="16">
        <f t="shared" si="3"/>
        <v>8.3921717296751766</v>
      </c>
      <c r="Q29" s="17">
        <f t="shared" si="4"/>
        <v>0.20417819659830405</v>
      </c>
      <c r="R29" s="17">
        <f t="shared" si="5"/>
        <v>3.3822391402423256E-3</v>
      </c>
      <c r="S29" s="15">
        <f t="shared" si="9"/>
        <v>1.0286632969414525E-2</v>
      </c>
      <c r="T29" s="5">
        <f t="shared" si="6"/>
        <v>6.2785008038868072E-3</v>
      </c>
      <c r="U29" s="18"/>
      <c r="V29" s="18"/>
      <c r="W29" s="18"/>
      <c r="X29" s="18"/>
    </row>
    <row r="30" spans="2:24">
      <c r="B30" s="3" t="s">
        <v>45</v>
      </c>
      <c r="C30" s="12"/>
      <c r="D30" s="3">
        <v>550</v>
      </c>
      <c r="E30" s="4">
        <v>8.7999999999999995E-2</v>
      </c>
      <c r="F30" s="4">
        <f t="shared" si="0"/>
        <v>0.02</v>
      </c>
      <c r="G30" s="5">
        <v>3.6678767399999997E-3</v>
      </c>
      <c r="H30" s="5">
        <f t="shared" ref="H30:H37" si="11">T28</f>
        <v>3.3253750057541179E-3</v>
      </c>
      <c r="I30" s="5">
        <f t="shared" si="7"/>
        <v>6.9932517457541171E-3</v>
      </c>
      <c r="J30" s="13">
        <v>0.66662833477401562</v>
      </c>
      <c r="K30" s="13">
        <f t="shared" si="10"/>
        <v>1.3332566695480313E-2</v>
      </c>
      <c r="L30" s="7">
        <f t="shared" si="8"/>
        <v>0.65</v>
      </c>
      <c r="M30" s="14">
        <v>1</v>
      </c>
      <c r="N30" s="5">
        <v>0.35419731281799</v>
      </c>
      <c r="O30" s="15">
        <f t="shared" si="2"/>
        <v>2.4769909762058255E-3</v>
      </c>
      <c r="P30" s="16">
        <f t="shared" si="3"/>
        <v>6.3688255555165645</v>
      </c>
      <c r="Q30" s="17">
        <f t="shared" si="4"/>
        <v>0.26468082532503034</v>
      </c>
      <c r="R30" s="17">
        <f t="shared" si="5"/>
        <v>1.850979643771909E-3</v>
      </c>
      <c r="S30" s="15">
        <f t="shared" si="9"/>
        <v>4.3279706199777345E-3</v>
      </c>
      <c r="T30" s="5">
        <f t="shared" si="6"/>
        <v>2.6652811257763826E-3</v>
      </c>
      <c r="U30" s="18"/>
      <c r="V30" s="18"/>
      <c r="W30" s="18"/>
      <c r="X30" s="18"/>
    </row>
    <row r="31" spans="2:24">
      <c r="B31" s="3" t="s">
        <v>46</v>
      </c>
      <c r="C31" s="12"/>
      <c r="D31" s="3">
        <v>1019.9999999999999</v>
      </c>
      <c r="E31" s="4">
        <v>8.7999999999999995E-2</v>
      </c>
      <c r="F31" s="4">
        <f t="shared" si="0"/>
        <v>0.02</v>
      </c>
      <c r="G31" s="5">
        <v>6.8022441359999984E-3</v>
      </c>
      <c r="H31" s="5">
        <f t="shared" si="11"/>
        <v>6.2785008038868072E-3</v>
      </c>
      <c r="I31" s="5">
        <f t="shared" si="7"/>
        <v>1.3080744939886806E-2</v>
      </c>
      <c r="J31" s="13">
        <v>0.84037442107607763</v>
      </c>
      <c r="K31" s="13">
        <f t="shared" si="10"/>
        <v>1.6807488421521553E-2</v>
      </c>
      <c r="L31" s="7">
        <f t="shared" si="8"/>
        <v>0.65</v>
      </c>
      <c r="M31" s="14">
        <v>1</v>
      </c>
      <c r="N31" s="5">
        <v>0.39376601857985249</v>
      </c>
      <c r="O31" s="15">
        <f t="shared" si="2"/>
        <v>5.1507528550377791E-3</v>
      </c>
      <c r="P31" s="16">
        <f t="shared" si="3"/>
        <v>8.2847564510892013</v>
      </c>
      <c r="Q31" s="17">
        <f t="shared" si="4"/>
        <v>0.2066889136460156</v>
      </c>
      <c r="R31" s="17">
        <f t="shared" si="5"/>
        <v>2.7036449613058195E-3</v>
      </c>
      <c r="S31" s="15">
        <f t="shared" si="9"/>
        <v>7.8543978163435994E-3</v>
      </c>
      <c r="T31" s="5">
        <f t="shared" si="6"/>
        <v>5.2263471235432062E-3</v>
      </c>
      <c r="U31" s="18"/>
      <c r="V31" s="18"/>
      <c r="W31" s="18"/>
      <c r="X31" s="18"/>
    </row>
    <row r="32" spans="2:24">
      <c r="B32" s="3" t="s">
        <v>47</v>
      </c>
      <c r="C32" s="12"/>
      <c r="D32" s="3">
        <v>250</v>
      </c>
      <c r="E32" s="4">
        <v>0.13</v>
      </c>
      <c r="F32" s="4">
        <f t="shared" si="0"/>
        <v>0.02</v>
      </c>
      <c r="G32" s="5">
        <v>1.6672166999999998E-3</v>
      </c>
      <c r="H32" s="5">
        <f t="shared" si="11"/>
        <v>2.6652811257763826E-3</v>
      </c>
      <c r="I32" s="5">
        <f t="shared" si="7"/>
        <v>4.3324978257763824E-3</v>
      </c>
      <c r="J32" s="13">
        <v>0.46100048935310767</v>
      </c>
      <c r="K32" s="13">
        <f t="shared" si="10"/>
        <v>9.2200097870621528E-3</v>
      </c>
      <c r="L32" s="7">
        <f t="shared" si="8"/>
        <v>0.65</v>
      </c>
      <c r="M32" s="14">
        <v>1</v>
      </c>
      <c r="N32" s="5">
        <v>0.33616123586754648</v>
      </c>
      <c r="O32" s="15">
        <f t="shared" si="2"/>
        <v>1.4564178235064468E-3</v>
      </c>
      <c r="P32" s="16">
        <f t="shared" si="3"/>
        <v>5.8554788661003121</v>
      </c>
      <c r="Q32" s="17">
        <f t="shared" si="4"/>
        <v>0.28615261886709686</v>
      </c>
      <c r="R32" s="17">
        <f t="shared" si="5"/>
        <v>1.2397555990819151E-3</v>
      </c>
      <c r="S32" s="15">
        <f t="shared" si="9"/>
        <v>2.6961734225883619E-3</v>
      </c>
      <c r="T32" s="5">
        <f t="shared" si="6"/>
        <v>1.6363244031880205E-3</v>
      </c>
      <c r="U32" s="18"/>
      <c r="V32" s="18"/>
      <c r="W32" s="18"/>
      <c r="X32" s="18"/>
    </row>
    <row r="33" spans="2:24">
      <c r="B33" s="3" t="s">
        <v>48</v>
      </c>
      <c r="C33" s="12"/>
      <c r="D33" s="3">
        <v>580</v>
      </c>
      <c r="E33" s="4">
        <v>0.13</v>
      </c>
      <c r="F33" s="4">
        <f t="shared" si="0"/>
        <v>0.02</v>
      </c>
      <c r="G33" s="5">
        <v>3.8679427439999997E-3</v>
      </c>
      <c r="H33" s="5">
        <f t="shared" si="11"/>
        <v>5.2263471235432062E-3</v>
      </c>
      <c r="I33" s="5">
        <f t="shared" si="7"/>
        <v>9.0942898675432059E-3</v>
      </c>
      <c r="J33" s="13">
        <v>0.63206156294687399</v>
      </c>
      <c r="K33" s="13">
        <f t="shared" si="10"/>
        <v>1.264123125893748E-2</v>
      </c>
      <c r="L33" s="7">
        <f t="shared" si="8"/>
        <v>0.65</v>
      </c>
      <c r="M33" s="14">
        <v>1</v>
      </c>
      <c r="N33" s="5">
        <v>0.36711288413903082</v>
      </c>
      <c r="O33" s="15">
        <f t="shared" si="2"/>
        <v>3.3386309824701508E-3</v>
      </c>
      <c r="P33" s="16">
        <f t="shared" si="3"/>
        <v>7.9949398796725895</v>
      </c>
      <c r="Q33" s="17">
        <f t="shared" si="4"/>
        <v>0.21378050023257711</v>
      </c>
      <c r="R33" s="17">
        <f t="shared" si="5"/>
        <v>1.9441818371434439E-3</v>
      </c>
      <c r="S33" s="15">
        <f t="shared" si="9"/>
        <v>5.2828128196135945E-3</v>
      </c>
      <c r="T33" s="5">
        <f t="shared" si="6"/>
        <v>3.8114770479296114E-3</v>
      </c>
      <c r="U33" s="18"/>
      <c r="V33" s="18"/>
      <c r="W33" s="18"/>
      <c r="X33" s="18"/>
    </row>
    <row r="34" spans="2:24">
      <c r="B34" s="3" t="s">
        <v>49</v>
      </c>
      <c r="C34" s="12"/>
      <c r="D34" s="3">
        <v>690.00000000000011</v>
      </c>
      <c r="E34" s="4">
        <v>0.16</v>
      </c>
      <c r="F34" s="4">
        <f t="shared" si="0"/>
        <v>0.02</v>
      </c>
      <c r="G34" s="5">
        <v>4.6015180920000003E-3</v>
      </c>
      <c r="H34" s="5">
        <f t="shared" si="11"/>
        <v>1.6363244031880205E-3</v>
      </c>
      <c r="I34" s="5">
        <f t="shared" si="7"/>
        <v>6.2378424951880212E-3</v>
      </c>
      <c r="J34" s="13">
        <v>0.6488348581710901</v>
      </c>
      <c r="K34" s="13">
        <f t="shared" si="10"/>
        <v>1.2976697163421803E-2</v>
      </c>
      <c r="L34" s="7">
        <f t="shared" si="8"/>
        <v>0.65</v>
      </c>
      <c r="M34" s="14">
        <v>1</v>
      </c>
      <c r="N34" s="5">
        <v>0.34801656445401624</v>
      </c>
      <c r="O34" s="15">
        <f t="shared" si="2"/>
        <v>2.1708725147806035E-3</v>
      </c>
      <c r="P34" s="16">
        <f t="shared" si="3"/>
        <v>7.2627274810938616</v>
      </c>
      <c r="Q34" s="17">
        <f t="shared" si="4"/>
        <v>0.23405995133438673</v>
      </c>
      <c r="R34" s="17">
        <f t="shared" si="5"/>
        <v>1.4600291108552777E-3</v>
      </c>
      <c r="S34" s="15">
        <f t="shared" si="9"/>
        <v>3.6309016256358814E-3</v>
      </c>
      <c r="T34" s="5">
        <f t="shared" si="6"/>
        <v>2.6069408695521398E-3</v>
      </c>
      <c r="U34" s="18"/>
      <c r="V34" s="18"/>
      <c r="W34" s="18"/>
      <c r="X34" s="18"/>
    </row>
    <row r="35" spans="2:24">
      <c r="B35" s="3" t="s">
        <v>50</v>
      </c>
      <c r="C35" s="12"/>
      <c r="D35" s="3">
        <v>290</v>
      </c>
      <c r="E35" s="4">
        <v>0.16</v>
      </c>
      <c r="F35" s="4">
        <f t="shared" si="0"/>
        <v>0.02</v>
      </c>
      <c r="G35" s="5">
        <v>1.9339713719999999E-3</v>
      </c>
      <c r="H35" s="5">
        <f t="shared" si="11"/>
        <v>3.8114770479296114E-3</v>
      </c>
      <c r="I35" s="5">
        <f t="shared" si="7"/>
        <v>5.7454484199296113E-3</v>
      </c>
      <c r="J35" s="13">
        <v>0.46877561706169962</v>
      </c>
      <c r="K35" s="13">
        <f t="shared" si="10"/>
        <v>9.3755123412339932E-3</v>
      </c>
      <c r="L35" s="7">
        <f t="shared" si="8"/>
        <v>0.65</v>
      </c>
      <c r="M35" s="14">
        <v>1</v>
      </c>
      <c r="N35" s="5">
        <v>0.34481600296483661</v>
      </c>
      <c r="O35" s="15">
        <f t="shared" si="2"/>
        <v>1.9811225594007645E-3</v>
      </c>
      <c r="P35" s="16">
        <f t="shared" si="3"/>
        <v>7.0161901264998612</v>
      </c>
      <c r="Q35" s="17">
        <f t="shared" si="4"/>
        <v>0.24177802660843861</v>
      </c>
      <c r="R35" s="17">
        <f t="shared" si="5"/>
        <v>1.3891231809511531E-3</v>
      </c>
      <c r="S35" s="15">
        <f t="shared" si="9"/>
        <v>3.3702457403519178E-3</v>
      </c>
      <c r="T35" s="5">
        <f t="shared" si="6"/>
        <v>2.3752026795776935E-3</v>
      </c>
      <c r="U35" s="18"/>
      <c r="V35" s="18"/>
      <c r="W35" s="18"/>
      <c r="X35" s="18"/>
    </row>
    <row r="36" spans="2:24">
      <c r="B36" s="3" t="s">
        <v>51</v>
      </c>
      <c r="C36" s="12"/>
      <c r="D36" s="3">
        <v>1540</v>
      </c>
      <c r="E36" s="4">
        <v>5.5E-2</v>
      </c>
      <c r="F36" s="4">
        <f t="shared" si="0"/>
        <v>0.02</v>
      </c>
      <c r="G36" s="5">
        <v>1.0270054871999999E-2</v>
      </c>
      <c r="H36" s="5">
        <f t="shared" si="11"/>
        <v>2.6069408695521398E-3</v>
      </c>
      <c r="I36" s="5">
        <f>H36+G36</f>
        <v>1.2876995741552138E-2</v>
      </c>
      <c r="J36" s="13">
        <v>1.0711259172252516</v>
      </c>
      <c r="K36" s="13">
        <f t="shared" si="10"/>
        <v>2.1422518344505034E-2</v>
      </c>
      <c r="L36" s="7">
        <f t="shared" si="8"/>
        <v>0.65</v>
      </c>
      <c r="M36" s="14">
        <v>2</v>
      </c>
      <c r="N36" s="5">
        <v>0.39302400173185364</v>
      </c>
      <c r="O36" s="15">
        <f t="shared" si="2"/>
        <v>5.0609683966288599E-3</v>
      </c>
      <c r="P36" s="16">
        <f t="shared" si="3"/>
        <v>7.1479288747218046</v>
      </c>
      <c r="Q36" s="17">
        <f t="shared" si="4"/>
        <v>0.44612193292980784</v>
      </c>
      <c r="R36" s="17">
        <f t="shared" si="5"/>
        <v>5.7447102305501442E-3</v>
      </c>
      <c r="S36" s="15">
        <f t="shared" si="9"/>
        <v>1.0805678627179004E-2</v>
      </c>
      <c r="T36" s="5">
        <f t="shared" si="6"/>
        <v>2.0713171143731338E-3</v>
      </c>
    </row>
    <row r="37" spans="2:24">
      <c r="B37" s="3" t="s">
        <v>52</v>
      </c>
      <c r="C37" s="12"/>
      <c r="D37" s="3">
        <v>1200</v>
      </c>
      <c r="E37" s="4">
        <v>5.5E-2</v>
      </c>
      <c r="F37" s="4">
        <f t="shared" si="0"/>
        <v>0.02</v>
      </c>
      <c r="G37" s="5">
        <v>8.0026401599999995E-3</v>
      </c>
      <c r="H37" s="5">
        <f t="shared" si="11"/>
        <v>2.3752026795776935E-3</v>
      </c>
      <c r="I37" s="5">
        <f>H37+G37</f>
        <v>1.0377842839577694E-2</v>
      </c>
      <c r="J37" s="13">
        <v>0.97546844394719601</v>
      </c>
      <c r="K37" s="13">
        <f t="shared" si="10"/>
        <v>1.950936887894392E-2</v>
      </c>
      <c r="L37" s="7">
        <f t="shared" si="8"/>
        <v>0.65</v>
      </c>
      <c r="M37" s="14">
        <v>1.5</v>
      </c>
      <c r="N37" s="5">
        <v>0.37677950786901976</v>
      </c>
      <c r="O37" s="15">
        <f t="shared" si="2"/>
        <v>3.9101585178381139E-3</v>
      </c>
      <c r="P37" s="16">
        <f t="shared" si="3"/>
        <v>6.5286455109879098</v>
      </c>
      <c r="Q37" s="17">
        <f t="shared" si="4"/>
        <v>0.37492766180029136</v>
      </c>
      <c r="R37" s="17">
        <f t="shared" si="5"/>
        <v>3.8909403503737607E-3</v>
      </c>
      <c r="S37" s="15">
        <f t="shared" si="9"/>
        <v>7.801098868211875E-3</v>
      </c>
      <c r="T37" s="5">
        <f t="shared" si="6"/>
        <v>2.5767439713658188E-3</v>
      </c>
    </row>
    <row r="38" spans="2:24">
      <c r="B38" s="3" t="s">
        <v>53</v>
      </c>
      <c r="C38" s="12"/>
      <c r="D38" s="3">
        <v>1120</v>
      </c>
      <c r="E38" s="4">
        <v>9.1999999999999998E-2</v>
      </c>
      <c r="F38" s="4">
        <v>0.02</v>
      </c>
      <c r="G38" s="5">
        <v>7.4691308159999994E-3</v>
      </c>
      <c r="H38" s="5">
        <v>0</v>
      </c>
      <c r="I38" s="5">
        <f>H38+G38</f>
        <v>7.4691308159999994E-3</v>
      </c>
      <c r="J38" s="13">
        <v>0.86314707384948985</v>
      </c>
      <c r="K38" s="13">
        <f t="shared" si="10"/>
        <v>1.7262941476989799E-2</v>
      </c>
      <c r="L38" s="7">
        <f t="shared" si="8"/>
        <v>0.65</v>
      </c>
      <c r="M38" s="14">
        <v>2</v>
      </c>
      <c r="N38" s="5">
        <v>0.35721993853929407</v>
      </c>
      <c r="O38" s="15">
        <f t="shared" si="2"/>
        <v>2.6681224510334673E-3</v>
      </c>
      <c r="P38" s="16">
        <f t="shared" si="3"/>
        <v>6.6352773311492443</v>
      </c>
      <c r="Q38" s="17">
        <f t="shared" si="4"/>
        <v>0.47568780537067712</v>
      </c>
      <c r="R38" s="17">
        <f t="shared" si="5"/>
        <v>3.5529744458895345E-3</v>
      </c>
      <c r="S38" s="15">
        <f t="shared" si="9"/>
        <v>6.2210968969230018E-3</v>
      </c>
      <c r="T38" s="5">
        <f t="shared" si="6"/>
        <v>1.2480339190769976E-3</v>
      </c>
    </row>
    <row r="39" spans="2:24">
      <c r="B39" s="3" t="s">
        <v>54</v>
      </c>
      <c r="C39" s="12"/>
      <c r="D39" s="3">
        <v>940</v>
      </c>
      <c r="E39" s="4">
        <v>9.1999999999999998E-2</v>
      </c>
      <c r="F39" s="4">
        <v>0.02</v>
      </c>
      <c r="G39" s="5">
        <v>6.2687347919999992E-3</v>
      </c>
      <c r="H39" s="5">
        <v>0</v>
      </c>
      <c r="I39" s="5">
        <f>H39+G39</f>
        <v>6.2687347919999992E-3</v>
      </c>
      <c r="J39" s="13">
        <v>0.80825981882890008</v>
      </c>
      <c r="K39" s="13">
        <f t="shared" si="10"/>
        <v>1.6165196376578001E-2</v>
      </c>
      <c r="L39" s="7">
        <f t="shared" si="8"/>
        <v>0.65</v>
      </c>
      <c r="M39" s="14">
        <v>2</v>
      </c>
      <c r="N39" s="5">
        <v>0.34941736438329407</v>
      </c>
      <c r="O39" s="15">
        <f t="shared" si="2"/>
        <v>2.1904047890384968E-3</v>
      </c>
      <c r="P39" s="16">
        <f t="shared" si="3"/>
        <v>6.1645475741423832</v>
      </c>
      <c r="Q39" s="17">
        <f t="shared" si="4"/>
        <v>0.50637185423304598</v>
      </c>
      <c r="R39" s="17">
        <f t="shared" si="5"/>
        <v>3.1743108603202474E-3</v>
      </c>
      <c r="S39" s="15">
        <f t="shared" si="9"/>
        <v>5.3647156493587447E-3</v>
      </c>
      <c r="T39" s="5">
        <f t="shared" si="6"/>
        <v>9.0401914264125454E-4</v>
      </c>
    </row>
    <row r="40" spans="2:24">
      <c r="B40" s="3" t="s">
        <v>55</v>
      </c>
      <c r="D40" s="3">
        <v>620</v>
      </c>
      <c r="E40" s="4">
        <v>3.5999999999999997E-2</v>
      </c>
      <c r="F40" s="4">
        <f t="shared" si="0"/>
        <v>0.02</v>
      </c>
      <c r="G40" s="5">
        <v>4.1346974159999998E-3</v>
      </c>
      <c r="H40" s="5">
        <v>0</v>
      </c>
      <c r="I40" s="5">
        <f t="shared" ref="I40:I84" si="12">H40+G40</f>
        <v>4.1346974159999998E-3</v>
      </c>
      <c r="J40" s="13">
        <v>0.8244767750411568</v>
      </c>
      <c r="K40" s="13">
        <f t="shared" si="10"/>
        <v>1.6489535500823136E-2</v>
      </c>
      <c r="L40" s="7">
        <f t="shared" si="8"/>
        <v>0.65</v>
      </c>
      <c r="M40" s="14">
        <v>1</v>
      </c>
      <c r="N40" s="5">
        <v>0.33653435673341175</v>
      </c>
      <c r="O40" s="15">
        <f t="shared" si="2"/>
        <v>1.3914677351808597E-3</v>
      </c>
      <c r="P40" s="16">
        <f t="shared" si="3"/>
        <v>3.9061275598060656</v>
      </c>
      <c r="Q40" s="17">
        <f t="shared" si="4"/>
        <v>0.41275023385675846</v>
      </c>
      <c r="R40" s="17">
        <f t="shared" si="5"/>
        <v>1.7065973253809349E-3</v>
      </c>
      <c r="S40" s="15">
        <f t="shared" si="9"/>
        <v>3.0980650605617948E-3</v>
      </c>
      <c r="T40" s="5">
        <f t="shared" si="6"/>
        <v>1.0366323554382049E-3</v>
      </c>
    </row>
    <row r="41" spans="2:24">
      <c r="B41" s="3" t="s">
        <v>56</v>
      </c>
      <c r="D41" s="3">
        <v>1320</v>
      </c>
      <c r="E41" s="4">
        <v>3.5999999999999997E-2</v>
      </c>
      <c r="F41" s="4">
        <f t="shared" si="0"/>
        <v>0.02</v>
      </c>
      <c r="G41" s="5">
        <v>8.8029041759999996E-3</v>
      </c>
      <c r="H41" s="5">
        <v>0</v>
      </c>
      <c r="I41" s="5">
        <f t="shared" si="12"/>
        <v>8.8029041759999996E-3</v>
      </c>
      <c r="J41" s="13">
        <v>1.0945781311327838</v>
      </c>
      <c r="K41" s="13">
        <f t="shared" si="10"/>
        <v>2.1891562622655677E-2</v>
      </c>
      <c r="L41" s="7">
        <f t="shared" si="8"/>
        <v>0.65</v>
      </c>
      <c r="M41" s="14">
        <v>1</v>
      </c>
      <c r="N41" s="5">
        <v>0.36687770067341174</v>
      </c>
      <c r="O41" s="15">
        <f t="shared" si="2"/>
        <v>3.2295892433392543E-3</v>
      </c>
      <c r="P41" s="16">
        <f t="shared" si="3"/>
        <v>5.3651635223610432</v>
      </c>
      <c r="Q41" s="17">
        <f t="shared" si="4"/>
        <v>0.31015487823556198</v>
      </c>
      <c r="R41" s="17">
        <f t="shared" si="5"/>
        <v>2.7302636728266001E-3</v>
      </c>
      <c r="S41" s="15">
        <f t="shared" si="9"/>
        <v>5.9598529161658548E-3</v>
      </c>
      <c r="T41" s="5">
        <f t="shared" si="6"/>
        <v>2.8430512598341447E-3</v>
      </c>
    </row>
    <row r="42" spans="2:24">
      <c r="B42" s="3" t="s">
        <v>57</v>
      </c>
      <c r="D42" s="3">
        <v>950</v>
      </c>
      <c r="E42" s="4">
        <v>9.6000000000000002E-2</v>
      </c>
      <c r="F42" s="4">
        <v>0.02</v>
      </c>
      <c r="G42" s="5">
        <v>6.3354234599999996E-3</v>
      </c>
      <c r="H42" s="5">
        <f>T41</f>
        <v>2.8430512598341447E-3</v>
      </c>
      <c r="I42" s="5">
        <f t="shared" si="12"/>
        <v>9.1784747198341444E-3</v>
      </c>
      <c r="J42" s="13">
        <v>0.80502386913986679</v>
      </c>
      <c r="K42" s="13">
        <f t="shared" si="10"/>
        <v>1.6100477382797337E-2</v>
      </c>
      <c r="L42" s="7">
        <f t="shared" si="8"/>
        <v>0.65</v>
      </c>
      <c r="M42" s="14">
        <v>2</v>
      </c>
      <c r="N42" s="5">
        <v>0.36826008567892193</v>
      </c>
      <c r="O42" s="15">
        <f t="shared" si="2"/>
        <v>3.3800658867279409E-3</v>
      </c>
      <c r="P42" s="16">
        <f t="shared" si="3"/>
        <v>7.3281489881948101</v>
      </c>
      <c r="Q42" s="17">
        <f t="shared" si="4"/>
        <v>0.43655993454128295</v>
      </c>
      <c r="R42" s="17">
        <f t="shared" si="5"/>
        <v>4.0069543228796146E-3</v>
      </c>
      <c r="S42" s="15">
        <f t="shared" si="9"/>
        <v>7.3870202096075555E-3</v>
      </c>
      <c r="T42" s="5">
        <f t="shared" si="6"/>
        <v>1.7914545102265889E-3</v>
      </c>
    </row>
    <row r="43" spans="2:24">
      <c r="B43" s="3" t="s">
        <v>58</v>
      </c>
      <c r="D43" s="3">
        <v>790</v>
      </c>
      <c r="E43" s="4">
        <v>9.6000000000000002E-2</v>
      </c>
      <c r="F43" s="4">
        <v>0.02</v>
      </c>
      <c r="G43" s="5">
        <v>5.2684047719999995E-3</v>
      </c>
      <c r="H43" s="5">
        <f>T39</f>
        <v>9.0401914264125454E-4</v>
      </c>
      <c r="I43" s="5">
        <f t="shared" si="12"/>
        <v>6.172423914641254E-3</v>
      </c>
      <c r="J43" s="13">
        <v>0.75122938039361553</v>
      </c>
      <c r="K43" s="13">
        <f t="shared" si="10"/>
        <v>1.502458760787231E-2</v>
      </c>
      <c r="L43" s="7">
        <f t="shared" si="8"/>
        <v>0.65</v>
      </c>
      <c r="M43" s="14">
        <v>2</v>
      </c>
      <c r="N43" s="5">
        <v>0.34872075544516812</v>
      </c>
      <c r="O43" s="15">
        <f t="shared" si="2"/>
        <v>2.1524523304415201E-3</v>
      </c>
      <c r="P43" s="16">
        <f t="shared" si="3"/>
        <v>6.2032900281697883</v>
      </c>
      <c r="Q43" s="17">
        <f t="shared" si="4"/>
        <v>0.50370364273378088</v>
      </c>
      <c r="R43" s="17">
        <f t="shared" si="5"/>
        <v>3.1090724103019036E-3</v>
      </c>
      <c r="S43" s="15">
        <f t="shared" si="9"/>
        <v>5.2615247407434233E-3</v>
      </c>
      <c r="T43" s="5">
        <f t="shared" si="6"/>
        <v>9.1089917389783077E-4</v>
      </c>
    </row>
    <row r="44" spans="2:24">
      <c r="B44" s="3" t="s">
        <v>59</v>
      </c>
      <c r="D44" s="3">
        <v>730</v>
      </c>
      <c r="E44" s="4">
        <v>0.01</v>
      </c>
      <c r="F44" s="4">
        <f t="shared" si="0"/>
        <v>0.02</v>
      </c>
      <c r="G44" s="5">
        <v>4.8682727639999994E-3</v>
      </c>
      <c r="H44" s="5">
        <v>0</v>
      </c>
      <c r="I44" s="5">
        <f t="shared" si="12"/>
        <v>4.8682727639999994E-3</v>
      </c>
      <c r="J44" s="13">
        <v>1.1145109358650773</v>
      </c>
      <c r="K44" s="13">
        <f t="shared" si="10"/>
        <v>2.2290218717301549E-2</v>
      </c>
      <c r="L44" s="7">
        <f t="shared" si="8"/>
        <v>0.65</v>
      </c>
      <c r="M44" s="14">
        <v>1</v>
      </c>
      <c r="N44" s="5">
        <v>0.34176142002482351</v>
      </c>
      <c r="O44" s="15">
        <f t="shared" si="2"/>
        <v>1.6637878128928124E-3</v>
      </c>
      <c r="P44" s="16">
        <f t="shared" si="3"/>
        <v>2.8487003115920007</v>
      </c>
      <c r="Q44" s="17">
        <f t="shared" si="4"/>
        <v>0.54080668976320401</v>
      </c>
      <c r="R44" s="17">
        <f t="shared" si="5"/>
        <v>2.6327944783632036E-3</v>
      </c>
      <c r="S44" s="15">
        <f t="shared" si="9"/>
        <v>4.296582291256016E-3</v>
      </c>
      <c r="T44" s="5">
        <f t="shared" si="6"/>
        <v>5.7169047274398341E-4</v>
      </c>
    </row>
    <row r="45" spans="2:24">
      <c r="B45" s="3" t="s">
        <v>60</v>
      </c>
      <c r="D45" s="3">
        <v>2720</v>
      </c>
      <c r="E45" s="4">
        <v>8.4000000000000005E-2</v>
      </c>
      <c r="F45" s="4">
        <v>0.02</v>
      </c>
      <c r="G45" s="5">
        <v>1.8139317695999999E-2</v>
      </c>
      <c r="H45" s="5">
        <v>0</v>
      </c>
      <c r="I45" s="5">
        <f t="shared" si="12"/>
        <v>1.8139317695999999E-2</v>
      </c>
      <c r="J45" s="13">
        <v>1.224614040938069</v>
      </c>
      <c r="K45" s="13">
        <f t="shared" si="10"/>
        <v>2.449228081876138E-2</v>
      </c>
      <c r="L45" s="7">
        <f t="shared" si="8"/>
        <v>0.65</v>
      </c>
      <c r="M45" s="14">
        <v>2</v>
      </c>
      <c r="N45" s="5">
        <v>0.42671732972988236</v>
      </c>
      <c r="O45" s="15">
        <f t="shared" si="2"/>
        <v>7.7403612103591219E-3</v>
      </c>
      <c r="P45" s="16">
        <f t="shared" si="3"/>
        <v>9.372466295944049</v>
      </c>
      <c r="Q45" s="17">
        <f t="shared" si="4"/>
        <v>0.35081864922384964</v>
      </c>
      <c r="R45" s="17">
        <f t="shared" si="5"/>
        <v>6.3636109319529927E-3</v>
      </c>
      <c r="S45" s="15">
        <f t="shared" si="9"/>
        <v>1.4103972142312115E-2</v>
      </c>
      <c r="T45" s="5">
        <f t="shared" si="6"/>
        <v>4.0353455536878847E-3</v>
      </c>
    </row>
    <row r="46" spans="2:24">
      <c r="B46" s="3" t="s">
        <v>61</v>
      </c>
      <c r="D46" s="3">
        <v>2940</v>
      </c>
      <c r="E46" s="4">
        <v>8.4000000000000005E-2</v>
      </c>
      <c r="F46" s="4">
        <v>0.02</v>
      </c>
      <c r="G46" s="5">
        <v>1.9606468391999997E-2</v>
      </c>
      <c r="H46" s="5">
        <v>0</v>
      </c>
      <c r="I46" s="5">
        <f t="shared" si="12"/>
        <v>1.9606468391999997E-2</v>
      </c>
      <c r="J46" s="13">
        <v>1.2608579016779211</v>
      </c>
      <c r="K46" s="13">
        <f t="shared" si="10"/>
        <v>2.5217158033558423E-2</v>
      </c>
      <c r="L46" s="7">
        <f t="shared" si="8"/>
        <v>0.65</v>
      </c>
      <c r="M46" s="14">
        <v>2</v>
      </c>
      <c r="N46" s="5">
        <v>0.4362538092538823</v>
      </c>
      <c r="O46" s="15">
        <f t="shared" si="2"/>
        <v>8.5533965220258388E-3</v>
      </c>
      <c r="P46" s="16">
        <f t="shared" si="3"/>
        <v>9.6836888476717426</v>
      </c>
      <c r="Q46" s="17">
        <f t="shared" si="4"/>
        <v>0.34059520948526967</v>
      </c>
      <c r="R46" s="17">
        <f t="shared" si="5"/>
        <v>6.6778692092395574E-3</v>
      </c>
      <c r="S46" s="15">
        <f t="shared" si="9"/>
        <v>1.5231265731265396E-2</v>
      </c>
      <c r="T46" s="5">
        <f t="shared" si="6"/>
        <v>4.3752026607346006E-3</v>
      </c>
    </row>
    <row r="47" spans="2:24">
      <c r="B47" s="3" t="s">
        <v>62</v>
      </c>
      <c r="D47" s="3">
        <v>2900</v>
      </c>
      <c r="E47" s="4">
        <v>9.0999999999999998E-2</v>
      </c>
      <c r="F47" s="4">
        <f t="shared" si="0"/>
        <v>0.02</v>
      </c>
      <c r="G47" s="5">
        <v>1.9339713719999995E-2</v>
      </c>
      <c r="H47" s="5">
        <f>T78</f>
        <v>7.105514567345296E-3</v>
      </c>
      <c r="I47" s="5">
        <f t="shared" si="12"/>
        <v>2.6445228287345291E-2</v>
      </c>
      <c r="J47" s="13">
        <v>1.2357119593726151</v>
      </c>
      <c r="K47" s="13">
        <f t="shared" si="10"/>
        <v>2.4714239187452303E-2</v>
      </c>
      <c r="L47" s="7">
        <f t="shared" si="8"/>
        <v>0.65</v>
      </c>
      <c r="M47" s="14">
        <v>2</v>
      </c>
      <c r="N47" s="5">
        <v>0.45519749798661474</v>
      </c>
      <c r="O47" s="15">
        <f t="shared" si="2"/>
        <v>1.2037801750084426E-2</v>
      </c>
      <c r="P47" s="16">
        <f t="shared" si="3"/>
        <v>11.24728230408248</v>
      </c>
      <c r="Q47" s="17">
        <f t="shared" si="4"/>
        <v>0.29702523332314434</v>
      </c>
      <c r="R47" s="17">
        <f t="shared" si="5"/>
        <v>7.8549001023325519E-3</v>
      </c>
      <c r="S47" s="15">
        <f t="shared" si="9"/>
        <v>1.9892701852416976E-2</v>
      </c>
      <c r="T47" s="5">
        <f t="shared" si="6"/>
        <v>6.5525264349283151E-3</v>
      </c>
    </row>
    <row r="48" spans="2:24">
      <c r="B48" s="3" t="s">
        <v>63</v>
      </c>
      <c r="D48" s="3">
        <v>2320</v>
      </c>
      <c r="E48" s="4">
        <v>9.0999999999999998E-2</v>
      </c>
      <c r="F48" s="4">
        <f t="shared" si="0"/>
        <v>0.02</v>
      </c>
      <c r="G48" s="5">
        <v>1.5471770975999999E-2</v>
      </c>
      <c r="H48" s="5">
        <f>T46</f>
        <v>4.3752026607346006E-3</v>
      </c>
      <c r="I48" s="5">
        <f t="shared" si="12"/>
        <v>1.9846973636734599E-2</v>
      </c>
      <c r="J48" s="13">
        <v>1.1365171536021417</v>
      </c>
      <c r="K48" s="13">
        <f t="shared" si="10"/>
        <v>2.2730343072042834E-2</v>
      </c>
      <c r="L48" s="7">
        <f t="shared" si="8"/>
        <v>0.65</v>
      </c>
      <c r="M48" s="14">
        <v>2</v>
      </c>
      <c r="N48" s="5">
        <v>0.43769356393289255</v>
      </c>
      <c r="O48" s="15">
        <f t="shared" si="2"/>
        <v>8.6868926243445291E-3</v>
      </c>
      <c r="P48" s="16">
        <f t="shared" si="3"/>
        <v>9.9699578988554158</v>
      </c>
      <c r="Q48" s="17">
        <f t="shared" si="4"/>
        <v>0.33169783942130637</v>
      </c>
      <c r="R48" s="17">
        <f t="shared" si="5"/>
        <v>6.5831982743564943E-3</v>
      </c>
      <c r="S48" s="15">
        <f t="shared" si="9"/>
        <v>1.5270090898701023E-2</v>
      </c>
      <c r="T48" s="5">
        <f t="shared" si="6"/>
        <v>4.5768827380335761E-3</v>
      </c>
    </row>
    <row r="49" spans="2:20">
      <c r="B49" s="3" t="s">
        <v>64</v>
      </c>
      <c r="D49" s="3">
        <v>1030</v>
      </c>
      <c r="E49" s="4">
        <v>5.8999999999999997E-2</v>
      </c>
      <c r="F49" s="4">
        <f t="shared" si="0"/>
        <v>0.02</v>
      </c>
      <c r="G49" s="5">
        <v>6.8689328039999989E-3</v>
      </c>
      <c r="H49" s="5">
        <f>T47</f>
        <v>6.5525264349283151E-3</v>
      </c>
      <c r="I49" s="5">
        <f t="shared" si="12"/>
        <v>1.3421459238928315E-2</v>
      </c>
      <c r="J49" s="13">
        <v>0.90911216416701768</v>
      </c>
      <c r="K49" s="13">
        <f t="shared" si="10"/>
        <v>1.8182243283340355E-2</v>
      </c>
      <c r="L49" s="7">
        <f t="shared" si="8"/>
        <v>0.65</v>
      </c>
      <c r="M49" s="14">
        <v>2</v>
      </c>
      <c r="N49" s="5">
        <v>0.39649242622950459</v>
      </c>
      <c r="O49" s="15">
        <f t="shared" si="2"/>
        <v>5.3215069371830874E-3</v>
      </c>
      <c r="P49" s="16">
        <f t="shared" si="3"/>
        <v>7.4281522504457973</v>
      </c>
      <c r="Q49" s="17">
        <f t="shared" si="4"/>
        <v>0.43142442040883966</v>
      </c>
      <c r="R49" s="17">
        <f t="shared" si="5"/>
        <v>5.7903452731955145E-3</v>
      </c>
      <c r="S49" s="15">
        <f t="shared" si="9"/>
        <v>1.1111852210378602E-2</v>
      </c>
      <c r="T49" s="5">
        <f t="shared" si="6"/>
        <v>2.3096070285497129E-3</v>
      </c>
    </row>
    <row r="50" spans="2:20">
      <c r="B50" s="3" t="s">
        <v>65</v>
      </c>
      <c r="D50" s="3">
        <v>920</v>
      </c>
      <c r="E50" s="4">
        <v>5.8999999999999997E-2</v>
      </c>
      <c r="F50" s="4">
        <f t="shared" si="0"/>
        <v>0.02</v>
      </c>
      <c r="G50" s="5">
        <v>6.1353574559999992E-3</v>
      </c>
      <c r="H50" s="5">
        <f>T48</f>
        <v>4.5768827380335761E-3</v>
      </c>
      <c r="I50" s="5">
        <f t="shared" si="12"/>
        <v>1.0712240194033575E-2</v>
      </c>
      <c r="J50" s="13">
        <v>0.87141281979312291</v>
      </c>
      <c r="K50" s="13">
        <f t="shared" si="10"/>
        <v>1.7428256395862457E-2</v>
      </c>
      <c r="L50" s="7">
        <f t="shared" si="8"/>
        <v>0.65</v>
      </c>
      <c r="M50" s="14">
        <v>2</v>
      </c>
      <c r="N50" s="5">
        <v>0.37888250243768878</v>
      </c>
      <c r="O50" s="15">
        <f t="shared" si="2"/>
        <v>4.0586803714290336E-3</v>
      </c>
      <c r="P50" s="16">
        <f t="shared" si="3"/>
        <v>6.7570111262894113</v>
      </c>
      <c r="Q50" s="17">
        <f t="shared" si="4"/>
        <v>0.46832877068334589</v>
      </c>
      <c r="R50" s="17">
        <f t="shared" si="5"/>
        <v>5.0168502813364713E-3</v>
      </c>
      <c r="S50" s="15">
        <f t="shared" si="9"/>
        <v>9.0755306527655049E-3</v>
      </c>
      <c r="T50" s="5">
        <f t="shared" si="6"/>
        <v>1.6367095412680704E-3</v>
      </c>
    </row>
    <row r="51" spans="2:20">
      <c r="B51" s="3" t="s">
        <v>66</v>
      </c>
      <c r="D51" s="3">
        <v>1950</v>
      </c>
      <c r="E51" s="4">
        <v>8.3000000000000004E-2</v>
      </c>
      <c r="F51" s="4">
        <v>0.02</v>
      </c>
      <c r="G51" s="5">
        <v>1.3004290259999999E-2</v>
      </c>
      <c r="H51" s="5">
        <f>T73</f>
        <v>1.0097867003047142E-2</v>
      </c>
      <c r="I51" s="5">
        <f t="shared" si="12"/>
        <v>2.3102157263047141E-2</v>
      </c>
      <c r="J51" s="13">
        <v>1.0833632483478395</v>
      </c>
      <c r="K51" s="13">
        <f t="shared" si="10"/>
        <v>2.1667264966956791E-2</v>
      </c>
      <c r="L51" s="7">
        <f t="shared" si="8"/>
        <v>0.65</v>
      </c>
      <c r="M51" s="14">
        <v>2</v>
      </c>
      <c r="N51" s="5">
        <v>0.44678279554764172</v>
      </c>
      <c r="O51" s="15">
        <f t="shared" si="2"/>
        <v>1.0321646405165457E-2</v>
      </c>
      <c r="P51" s="16">
        <f t="shared" si="3"/>
        <v>10.337292295656242</v>
      </c>
      <c r="Q51" s="17">
        <f t="shared" si="4"/>
        <v>0.32093270281544428</v>
      </c>
      <c r="R51" s="17">
        <f t="shared" si="5"/>
        <v>7.4142377712971656E-3</v>
      </c>
      <c r="S51" s="15">
        <f t="shared" si="9"/>
        <v>1.7735884176462623E-2</v>
      </c>
      <c r="T51" s="5">
        <f t="shared" si="6"/>
        <v>5.3662730865845186E-3</v>
      </c>
    </row>
    <row r="52" spans="2:20">
      <c r="B52" s="3" t="s">
        <v>67</v>
      </c>
      <c r="D52" s="3">
        <v>1419.9999999999998</v>
      </c>
      <c r="E52" s="4">
        <v>8.4000000000000005E-2</v>
      </c>
      <c r="F52" s="4">
        <v>0.02</v>
      </c>
      <c r="G52" s="5">
        <v>9.4697908559999988E-3</v>
      </c>
      <c r="H52" s="5">
        <v>0</v>
      </c>
      <c r="I52" s="5">
        <f t="shared" si="12"/>
        <v>9.4697908559999988E-3</v>
      </c>
      <c r="J52" s="13">
        <v>0.95971884948792163</v>
      </c>
      <c r="K52" s="13">
        <f t="shared" si="10"/>
        <v>1.9194376989758434E-2</v>
      </c>
      <c r="L52" s="7">
        <f t="shared" si="8"/>
        <v>0.65</v>
      </c>
      <c r="M52" s="14">
        <v>2</v>
      </c>
      <c r="N52" s="5">
        <v>0.37036540526988232</v>
      </c>
      <c r="O52" s="15">
        <f t="shared" si="2"/>
        <v>3.5072829282034655E-3</v>
      </c>
      <c r="P52" s="16">
        <f t="shared" si="3"/>
        <v>7.1333913743051207</v>
      </c>
      <c r="Q52" s="17">
        <f t="shared" si="4"/>
        <v>0.44691104783671465</v>
      </c>
      <c r="R52" s="17">
        <f t="shared" si="5"/>
        <v>4.2321541542494987E-3</v>
      </c>
      <c r="S52" s="15">
        <f t="shared" si="9"/>
        <v>7.7394370824529646E-3</v>
      </c>
      <c r="T52" s="5">
        <f t="shared" si="6"/>
        <v>1.7303537735470342E-3</v>
      </c>
    </row>
    <row r="53" spans="2:20">
      <c r="B53" s="3" t="s">
        <v>68</v>
      </c>
      <c r="D53" s="3">
        <v>600</v>
      </c>
      <c r="E53" s="4">
        <v>0.02</v>
      </c>
      <c r="F53" s="4">
        <f t="shared" si="0"/>
        <v>0.02</v>
      </c>
      <c r="G53" s="5">
        <v>4.0013200799999997E-3</v>
      </c>
      <c r="H53" s="5">
        <v>0</v>
      </c>
      <c r="I53" s="5">
        <f t="shared" si="12"/>
        <v>4.0013200799999997E-3</v>
      </c>
      <c r="J53" s="13">
        <v>0.90928883063155319</v>
      </c>
      <c r="K53" s="13">
        <f t="shared" si="10"/>
        <v>1.8185776612631065E-2</v>
      </c>
      <c r="L53" s="7">
        <f t="shared" si="8"/>
        <v>0.65</v>
      </c>
      <c r="M53" s="14">
        <v>1</v>
      </c>
      <c r="N53" s="5">
        <v>0.33594975699058821</v>
      </c>
      <c r="O53" s="15">
        <f t="shared" si="2"/>
        <v>1.3442425085175608E-3</v>
      </c>
      <c r="P53" s="16">
        <f t="shared" si="3"/>
        <v>3.2298599083476511</v>
      </c>
      <c r="Q53" s="17">
        <f t="shared" si="4"/>
        <v>0.48670266629294501</v>
      </c>
      <c r="R53" s="17">
        <f t="shared" si="5"/>
        <v>1.9474531516274999E-3</v>
      </c>
      <c r="S53" s="15">
        <f t="shared" si="9"/>
        <v>3.2916956601450609E-3</v>
      </c>
      <c r="T53" s="5">
        <f t="shared" si="6"/>
        <v>7.0962441985493886E-4</v>
      </c>
    </row>
    <row r="54" spans="2:20">
      <c r="B54" s="3" t="s">
        <v>69</v>
      </c>
      <c r="D54" s="3">
        <v>990</v>
      </c>
      <c r="E54" s="4">
        <v>0.02</v>
      </c>
      <c r="F54" s="4">
        <f t="shared" si="0"/>
        <v>0.02</v>
      </c>
      <c r="G54" s="5">
        <v>6.6021781319999997E-3</v>
      </c>
      <c r="H54" s="5">
        <v>0</v>
      </c>
      <c r="I54" s="5">
        <f t="shared" si="12"/>
        <v>6.6021781319999997E-3</v>
      </c>
      <c r="J54" s="13">
        <v>1.0971306186452061</v>
      </c>
      <c r="K54" s="13">
        <f t="shared" si="10"/>
        <v>2.1942612372904121E-2</v>
      </c>
      <c r="L54" s="7">
        <f t="shared" si="8"/>
        <v>0.65</v>
      </c>
      <c r="M54" s="14">
        <v>1</v>
      </c>
      <c r="N54" s="5">
        <v>0.35285533432858823</v>
      </c>
      <c r="O54" s="15">
        <f t="shared" si="2"/>
        <v>2.329613772063754E-3</v>
      </c>
      <c r="P54" s="16">
        <f t="shared" si="3"/>
        <v>3.9859049884369013</v>
      </c>
      <c r="Q54" s="17">
        <f t="shared" si="4"/>
        <v>0.40545014742409147</v>
      </c>
      <c r="R54" s="17">
        <f t="shared" si="5"/>
        <v>2.6768540969395126E-3</v>
      </c>
      <c r="S54" s="15">
        <f t="shared" si="9"/>
        <v>5.0064678690032666E-3</v>
      </c>
      <c r="T54" s="5">
        <f t="shared" si="6"/>
        <v>1.5957102629967331E-3</v>
      </c>
    </row>
    <row r="55" spans="2:20">
      <c r="B55" s="3" t="s">
        <v>70</v>
      </c>
      <c r="D55" s="3">
        <v>1340</v>
      </c>
      <c r="E55" s="4">
        <v>7.4999999999999997E-2</v>
      </c>
      <c r="F55" s="4">
        <v>0.02</v>
      </c>
      <c r="G55" s="5">
        <v>8.9362815119999987E-3</v>
      </c>
      <c r="H55" s="5">
        <v>0</v>
      </c>
      <c r="I55" s="5">
        <f t="shared" si="12"/>
        <v>8.9362815119999987E-3</v>
      </c>
      <c r="J55" s="13">
        <v>0.9592428576437948</v>
      </c>
      <c r="K55" s="13">
        <f t="shared" si="10"/>
        <v>1.9184857152875896E-2</v>
      </c>
      <c r="L55" s="7">
        <f t="shared" si="8"/>
        <v>0.65</v>
      </c>
      <c r="M55" s="14">
        <v>2</v>
      </c>
      <c r="N55" s="5">
        <v>0.36705641806329409</v>
      </c>
      <c r="O55" s="15">
        <f t="shared" si="2"/>
        <v>3.2801194825999571E-3</v>
      </c>
      <c r="P55" s="16">
        <f t="shared" si="3"/>
        <v>6.7290469140786131</v>
      </c>
      <c r="Q55" s="17">
        <f t="shared" si="4"/>
        <v>0.46999969532390529</v>
      </c>
      <c r="R55" s="17">
        <f t="shared" si="5"/>
        <v>4.2000495879686468E-3</v>
      </c>
      <c r="S55" s="15">
        <f t="shared" si="9"/>
        <v>7.480169070568604E-3</v>
      </c>
      <c r="T55" s="5">
        <f t="shared" si="6"/>
        <v>1.4561124414313948E-3</v>
      </c>
    </row>
    <row r="56" spans="2:20">
      <c r="B56" s="3" t="s">
        <v>71</v>
      </c>
      <c r="D56" s="3">
        <v>1240</v>
      </c>
      <c r="E56" s="4">
        <v>7.4999999999999997E-2</v>
      </c>
      <c r="F56" s="4">
        <v>0.02</v>
      </c>
      <c r="G56" s="5">
        <v>8.2693948319999995E-3</v>
      </c>
      <c r="H56" s="5">
        <f>T62</f>
        <v>8.5494665129021152E-3</v>
      </c>
      <c r="I56" s="5">
        <f t="shared" si="12"/>
        <v>1.6818861344902115E-2</v>
      </c>
      <c r="J56" s="13">
        <v>0.93174572056489324</v>
      </c>
      <c r="K56" s="13">
        <f t="shared" si="10"/>
        <v>1.8634914411297866E-2</v>
      </c>
      <c r="L56" s="7">
        <f t="shared" si="8"/>
        <v>0.65</v>
      </c>
      <c r="M56" s="14">
        <v>2</v>
      </c>
      <c r="N56" s="5">
        <v>0.41829318697715784</v>
      </c>
      <c r="O56" s="15">
        <f t="shared" si="2"/>
        <v>7.0352151132860325E-3</v>
      </c>
      <c r="P56" s="16">
        <f t="shared" si="3"/>
        <v>8.7761138912853145</v>
      </c>
      <c r="Q56" s="17">
        <f t="shared" si="4"/>
        <v>0.37220015621502467</v>
      </c>
      <c r="R56" s="17">
        <f t="shared" si="5"/>
        <v>6.2599828199314074E-3</v>
      </c>
      <c r="S56" s="15">
        <f t="shared" si="9"/>
        <v>1.3295197933217439E-2</v>
      </c>
      <c r="T56" s="5">
        <f t="shared" si="6"/>
        <v>3.5236634116846757E-3</v>
      </c>
    </row>
    <row r="57" spans="2:20">
      <c r="B57" s="3" t="s">
        <v>72</v>
      </c>
      <c r="D57" s="3">
        <v>600</v>
      </c>
      <c r="E57" s="4">
        <v>0.01</v>
      </c>
      <c r="F57" s="4">
        <f t="shared" si="0"/>
        <v>0.02</v>
      </c>
      <c r="G57" s="5">
        <v>4.0013200799999997E-3</v>
      </c>
      <c r="H57" s="5">
        <f>T51</f>
        <v>5.3662730865845186E-3</v>
      </c>
      <c r="I57" s="5">
        <f t="shared" si="12"/>
        <v>9.3675931665845175E-3</v>
      </c>
      <c r="J57" s="13">
        <v>1.0354877860344152</v>
      </c>
      <c r="K57" s="13">
        <f t="shared" si="10"/>
        <v>2.0709755720688304E-2</v>
      </c>
      <c r="L57" s="7">
        <f t="shared" si="8"/>
        <v>0.65</v>
      </c>
      <c r="M57" s="14">
        <v>1</v>
      </c>
      <c r="N57" s="5">
        <v>0.37100700264162284</v>
      </c>
      <c r="O57" s="15">
        <f t="shared" si="2"/>
        <v>3.47544266270067E-3</v>
      </c>
      <c r="P57" s="16">
        <f t="shared" si="3"/>
        <v>3.7500155842952778</v>
      </c>
      <c r="Q57" s="17">
        <f t="shared" si="4"/>
        <v>0.42780540865273242</v>
      </c>
      <c r="R57" s="17">
        <f t="shared" si="5"/>
        <v>4.0075070227232334E-3</v>
      </c>
      <c r="S57" s="15">
        <f t="shared" si="9"/>
        <v>7.4829496854239034E-3</v>
      </c>
      <c r="T57" s="5">
        <f t="shared" si="6"/>
        <v>1.884643481160614E-3</v>
      </c>
    </row>
    <row r="58" spans="2:20">
      <c r="B58" s="3" t="s">
        <v>73</v>
      </c>
      <c r="D58" s="3">
        <v>600</v>
      </c>
      <c r="E58" s="4">
        <v>0.01</v>
      </c>
      <c r="F58" s="4">
        <f t="shared" si="0"/>
        <v>0.02</v>
      </c>
      <c r="G58" s="5">
        <v>4.0013200799999997E-3</v>
      </c>
      <c r="H58" s="5">
        <v>0</v>
      </c>
      <c r="I58" s="5">
        <f t="shared" si="12"/>
        <v>4.0013200799999997E-3</v>
      </c>
      <c r="J58" s="13">
        <v>1.0354877860344152</v>
      </c>
      <c r="K58" s="13">
        <f t="shared" si="10"/>
        <v>2.0709755720688304E-2</v>
      </c>
      <c r="L58" s="7">
        <f t="shared" si="8"/>
        <v>0.65</v>
      </c>
      <c r="M58" s="14">
        <v>1</v>
      </c>
      <c r="N58" s="5">
        <v>0.33612622757882349</v>
      </c>
      <c r="O58" s="15">
        <f t="shared" si="2"/>
        <v>1.344948623825796E-3</v>
      </c>
      <c r="P58" s="16">
        <f t="shared" si="3"/>
        <v>2.6234614504503111</v>
      </c>
      <c r="Q58" s="17">
        <f t="shared" si="4"/>
        <v>0.57847714355358804</v>
      </c>
      <c r="R58" s="17">
        <f t="shared" si="5"/>
        <v>2.3146722103220144E-3</v>
      </c>
      <c r="S58" s="15">
        <f t="shared" si="9"/>
        <v>3.6596208341478104E-3</v>
      </c>
      <c r="T58" s="5">
        <f t="shared" si="6"/>
        <v>3.416992458521893E-4</v>
      </c>
    </row>
    <row r="59" spans="2:20">
      <c r="B59" s="3" t="s">
        <v>74</v>
      </c>
      <c r="D59" s="3">
        <v>760</v>
      </c>
      <c r="E59" s="4">
        <v>0.1</v>
      </c>
      <c r="F59" s="4">
        <f t="shared" si="0"/>
        <v>0.02</v>
      </c>
      <c r="G59" s="5">
        <v>5.068338767999999E-3</v>
      </c>
      <c r="H59" s="5">
        <f>T57</f>
        <v>1.884643481160614E-3</v>
      </c>
      <c r="I59" s="5">
        <f t="shared" si="12"/>
        <v>6.9529822491606131E-3</v>
      </c>
      <c r="J59" s="13">
        <v>0.73475636815727852</v>
      </c>
      <c r="K59" s="13">
        <f t="shared" si="10"/>
        <v>1.4695127363145571E-2</v>
      </c>
      <c r="L59" s="7">
        <f t="shared" si="8"/>
        <v>0.65</v>
      </c>
      <c r="M59" s="14">
        <v>1</v>
      </c>
      <c r="N59" s="5">
        <v>0.35372379638424989</v>
      </c>
      <c r="O59" s="15">
        <f t="shared" si="2"/>
        <v>2.4594352773653926E-3</v>
      </c>
      <c r="P59" s="16">
        <f t="shared" si="3"/>
        <v>6.6017819261988455</v>
      </c>
      <c r="Q59" s="17">
        <f t="shared" si="4"/>
        <v>0.25595870058174031</v>
      </c>
      <c r="R59" s="17">
        <f t="shared" si="5"/>
        <v>1.7796763016630567E-3</v>
      </c>
      <c r="S59" s="15">
        <f t="shared" si="9"/>
        <v>4.2391115790284496E-3</v>
      </c>
      <c r="T59" s="5">
        <f t="shared" si="6"/>
        <v>2.7138706701321635E-3</v>
      </c>
    </row>
    <row r="60" spans="2:20">
      <c r="B60" s="3" t="s">
        <v>75</v>
      </c>
      <c r="D60" s="3">
        <v>740</v>
      </c>
      <c r="E60" s="4">
        <v>0.1</v>
      </c>
      <c r="F60" s="4">
        <f t="shared" si="0"/>
        <v>0.02</v>
      </c>
      <c r="G60" s="5">
        <v>4.934961431999999E-3</v>
      </c>
      <c r="H60" s="5">
        <f>T58</f>
        <v>3.416992458521893E-4</v>
      </c>
      <c r="I60" s="5">
        <f t="shared" si="12"/>
        <v>5.2766606778521883E-3</v>
      </c>
      <c r="J60" s="13">
        <v>0.72744498901562882</v>
      </c>
      <c r="K60" s="13">
        <f t="shared" si="10"/>
        <v>1.4548899780312577E-2</v>
      </c>
      <c r="L60" s="7">
        <f t="shared" si="8"/>
        <v>0.65</v>
      </c>
      <c r="M60" s="14">
        <v>1</v>
      </c>
      <c r="N60" s="5">
        <v>0.34282770617074509</v>
      </c>
      <c r="O60" s="15">
        <f t="shared" si="2"/>
        <v>1.8089854764294347E-3</v>
      </c>
      <c r="P60" s="16">
        <f t="shared" si="3"/>
        <v>5.8794967405290341</v>
      </c>
      <c r="Q60" s="17">
        <f t="shared" si="4"/>
        <v>0.28507121892163578</v>
      </c>
      <c r="R60" s="17">
        <f t="shared" si="5"/>
        <v>1.5042240912711883E-3</v>
      </c>
      <c r="S60" s="15">
        <f t="shared" si="9"/>
        <v>3.3132095677006227E-3</v>
      </c>
      <c r="T60" s="5">
        <f t="shared" si="6"/>
        <v>1.9634511101515656E-3</v>
      </c>
    </row>
    <row r="61" spans="2:20">
      <c r="B61" s="3" t="s">
        <v>76</v>
      </c>
      <c r="D61" s="3">
        <v>5440</v>
      </c>
      <c r="E61" s="4">
        <v>7.4999999999999997E-2</v>
      </c>
      <c r="F61" s="4">
        <v>0.02</v>
      </c>
      <c r="G61" s="5">
        <v>3.6278635391999998E-2</v>
      </c>
      <c r="H61" s="5">
        <v>0</v>
      </c>
      <c r="I61" s="5">
        <f t="shared" si="12"/>
        <v>3.6278635391999998E-2</v>
      </c>
      <c r="J61" s="13">
        <v>1.6222353550680602</v>
      </c>
      <c r="K61" s="13">
        <f t="shared" si="10"/>
        <v>3.24447071013612E-2</v>
      </c>
      <c r="L61" s="7">
        <f t="shared" si="8"/>
        <v>0.65</v>
      </c>
      <c r="M61" s="14">
        <v>2</v>
      </c>
      <c r="N61" s="5">
        <v>0.48346825911717645</v>
      </c>
      <c r="O61" s="15">
        <f t="shared" si="2"/>
        <v>1.7539568696117024E-2</v>
      </c>
      <c r="P61" s="16">
        <f t="shared" si="3"/>
        <v>12.120515149308934</v>
      </c>
      <c r="Q61" s="17">
        <f t="shared" si="4"/>
        <v>0.27718563827312059</v>
      </c>
      <c r="R61" s="17">
        <f t="shared" si="5"/>
        <v>1.0055916706809342E-2</v>
      </c>
      <c r="S61" s="15">
        <f t="shared" si="9"/>
        <v>2.7595485402926365E-2</v>
      </c>
      <c r="T61" s="5">
        <f t="shared" si="6"/>
        <v>8.6831499890736331E-3</v>
      </c>
    </row>
    <row r="62" spans="2:20">
      <c r="B62" s="3" t="s">
        <v>77</v>
      </c>
      <c r="D62" s="3">
        <v>4950</v>
      </c>
      <c r="E62" s="4">
        <v>7.4999999999999997E-2</v>
      </c>
      <c r="F62" s="4">
        <v>0.02</v>
      </c>
      <c r="G62" s="5">
        <v>3.3010890659999993E-2</v>
      </c>
      <c r="H62" s="5">
        <f>T66</f>
        <v>2.7098732679912817E-3</v>
      </c>
      <c r="I62" s="5">
        <f t="shared" si="12"/>
        <v>3.5720763927991277E-2</v>
      </c>
      <c r="J62" s="13">
        <v>1.5658177951610242</v>
      </c>
      <c r="K62" s="13">
        <f t="shared" si="10"/>
        <v>3.1316355903220482E-2</v>
      </c>
      <c r="L62" s="7">
        <f t="shared" si="8"/>
        <v>0.65</v>
      </c>
      <c r="M62" s="14">
        <v>2</v>
      </c>
      <c r="N62" s="5">
        <v>0.48179464472515032</v>
      </c>
      <c r="O62" s="15">
        <f t="shared" si="2"/>
        <v>1.7210072765997522E-2</v>
      </c>
      <c r="P62" s="16">
        <f t="shared" si="3"/>
        <v>12.041882709054441</v>
      </c>
      <c r="Q62" s="17">
        <f t="shared" si="4"/>
        <v>0.27886370709126651</v>
      </c>
      <c r="R62" s="17">
        <f t="shared" si="5"/>
        <v>9.9612246490916375E-3</v>
      </c>
      <c r="S62" s="15">
        <f t="shared" si="9"/>
        <v>2.7171297415089161E-2</v>
      </c>
      <c r="T62" s="5">
        <f t="shared" si="6"/>
        <v>8.5494665129021152E-3</v>
      </c>
    </row>
    <row r="63" spans="2:20">
      <c r="B63" s="3" t="s">
        <v>78</v>
      </c>
      <c r="D63" s="3">
        <v>1000</v>
      </c>
      <c r="E63" s="4">
        <v>6.8000000000000005E-2</v>
      </c>
      <c r="F63" s="4">
        <v>0.01</v>
      </c>
      <c r="G63" s="5">
        <v>6.6688667999999993E-3</v>
      </c>
      <c r="H63" s="5">
        <f>T61</f>
        <v>8.6831499890736331E-3</v>
      </c>
      <c r="I63" s="5">
        <f t="shared" si="12"/>
        <v>1.5352016789073632E-2</v>
      </c>
      <c r="J63" s="13">
        <v>1.3513345335087599</v>
      </c>
      <c r="K63" s="13">
        <f t="shared" si="10"/>
        <v>1.35133453350876E-2</v>
      </c>
      <c r="L63" s="7">
        <f t="shared" si="8"/>
        <v>0.65</v>
      </c>
      <c r="M63" s="14">
        <v>2</v>
      </c>
      <c r="N63" s="5">
        <v>0.40888222677603742</v>
      </c>
      <c r="O63" s="15">
        <f t="shared" si="2"/>
        <v>6.2771668102195389E-3</v>
      </c>
      <c r="P63" s="16">
        <f t="shared" si="3"/>
        <v>12.431097087064261</v>
      </c>
      <c r="Q63" s="17">
        <f t="shared" si="4"/>
        <v>0.27074913535949752</v>
      </c>
      <c r="R63" s="17">
        <f t="shared" si="5"/>
        <v>4.156545271666175E-3</v>
      </c>
      <c r="S63" s="15">
        <f t="shared" si="9"/>
        <v>1.0433712081885715E-2</v>
      </c>
      <c r="T63" s="5">
        <f t="shared" si="6"/>
        <v>4.9183047071879177E-3</v>
      </c>
    </row>
    <row r="64" spans="2:20">
      <c r="B64" s="3" t="s">
        <v>79</v>
      </c>
      <c r="D64" s="3">
        <v>660</v>
      </c>
      <c r="E64" s="4">
        <v>6.8000000000000005E-2</v>
      </c>
      <c r="F64" s="4">
        <v>0.01</v>
      </c>
      <c r="G64" s="5">
        <v>4.4014520879999998E-3</v>
      </c>
      <c r="H64" s="5">
        <v>0</v>
      </c>
      <c r="I64" s="5">
        <f t="shared" si="12"/>
        <v>4.4014520879999998E-3</v>
      </c>
      <c r="J64" s="13">
        <v>1.1563567801926402</v>
      </c>
      <c r="K64" s="13">
        <f t="shared" si="10"/>
        <v>1.1563567801926402E-2</v>
      </c>
      <c r="L64" s="7">
        <f t="shared" si="8"/>
        <v>0.65</v>
      </c>
      <c r="M64" s="14">
        <v>1</v>
      </c>
      <c r="N64" s="5">
        <v>0.33770355621905879</v>
      </c>
      <c r="O64" s="15">
        <f t="shared" si="2"/>
        <v>1.4863860226454015E-3</v>
      </c>
      <c r="P64" s="16">
        <f t="shared" si="3"/>
        <v>7.3558063254232078</v>
      </c>
      <c r="Q64" s="17">
        <f t="shared" si="4"/>
        <v>0.2312720636584128</v>
      </c>
      <c r="R64" s="17">
        <f t="shared" si="5"/>
        <v>1.0179329074853898E-3</v>
      </c>
      <c r="S64" s="15">
        <f t="shared" si="9"/>
        <v>2.5043189301307911E-3</v>
      </c>
      <c r="T64" s="5">
        <f t="shared" si="6"/>
        <v>1.8971331578692087E-3</v>
      </c>
    </row>
    <row r="65" spans="2:20">
      <c r="B65" s="3" t="s">
        <v>80</v>
      </c>
      <c r="D65" s="3">
        <v>990</v>
      </c>
      <c r="E65" s="4">
        <v>7.3999999999999996E-2</v>
      </c>
      <c r="F65" s="4">
        <v>0.02</v>
      </c>
      <c r="G65" s="5">
        <v>6.6021781319999997E-3</v>
      </c>
      <c r="H65" s="5">
        <v>0</v>
      </c>
      <c r="I65" s="5">
        <f t="shared" si="12"/>
        <v>6.6021781319999997E-3</v>
      </c>
      <c r="J65" s="13">
        <v>0.85846088601843484</v>
      </c>
      <c r="K65" s="13">
        <f t="shared" si="10"/>
        <v>1.7169217720368696E-2</v>
      </c>
      <c r="L65" s="7">
        <f t="shared" si="8"/>
        <v>0.65</v>
      </c>
      <c r="M65" s="14">
        <v>2</v>
      </c>
      <c r="N65" s="5">
        <v>0.35190239315211763</v>
      </c>
      <c r="O65" s="15">
        <f t="shared" si="2"/>
        <v>2.3233222846673774E-3</v>
      </c>
      <c r="P65" s="16">
        <f t="shared" si="3"/>
        <v>5.901840379988931</v>
      </c>
      <c r="Q65" s="17">
        <f t="shared" si="4"/>
        <v>0.52520332276329729</v>
      </c>
      <c r="R65" s="17">
        <f t="shared" si="5"/>
        <v>3.467485892401579E-3</v>
      </c>
      <c r="S65" s="15">
        <f t="shared" si="9"/>
        <v>5.7908081770689564E-3</v>
      </c>
      <c r="T65" s="5">
        <f t="shared" si="6"/>
        <v>8.1136995493104325E-4</v>
      </c>
    </row>
    <row r="66" spans="2:20">
      <c r="B66" s="3" t="s">
        <v>81</v>
      </c>
      <c r="D66" s="3">
        <v>1220</v>
      </c>
      <c r="E66" s="4">
        <v>7.3999999999999996E-2</v>
      </c>
      <c r="F66" s="4">
        <v>0.02</v>
      </c>
      <c r="G66" s="5">
        <v>8.1360174959999986E-3</v>
      </c>
      <c r="H66" s="5">
        <f>T70</f>
        <v>5.5197060305356149E-3</v>
      </c>
      <c r="I66" s="5">
        <f t="shared" si="12"/>
        <v>1.3655723526535614E-2</v>
      </c>
      <c r="J66" s="13">
        <v>0.92841521848847086</v>
      </c>
      <c r="K66" s="13">
        <f t="shared" si="10"/>
        <v>1.8568304369769417E-2</v>
      </c>
      <c r="L66" s="7">
        <f t="shared" si="8"/>
        <v>0.65</v>
      </c>
      <c r="M66" s="14">
        <v>2</v>
      </c>
      <c r="N66" s="5">
        <v>0.39775043821659911</v>
      </c>
      <c r="O66" s="15">
        <f t="shared" si="2"/>
        <v>5.4315700168442622E-3</v>
      </c>
      <c r="P66" s="16">
        <f t="shared" si="3"/>
        <v>8.0084966845861629</v>
      </c>
      <c r="Q66" s="17">
        <f t="shared" si="4"/>
        <v>0.40380725568914722</v>
      </c>
      <c r="R66" s="17">
        <f t="shared" si="5"/>
        <v>5.5142802417000696E-3</v>
      </c>
      <c r="S66" s="15">
        <f t="shared" si="9"/>
        <v>1.0945850258544332E-2</v>
      </c>
      <c r="T66" s="5">
        <f t="shared" si="6"/>
        <v>2.7098732679912817E-3</v>
      </c>
    </row>
    <row r="67" spans="2:20">
      <c r="B67" s="3" t="s">
        <v>82</v>
      </c>
      <c r="D67" s="3">
        <v>780</v>
      </c>
      <c r="E67" s="4">
        <v>8.5999999999999993E-2</v>
      </c>
      <c r="F67" s="4">
        <v>0.01</v>
      </c>
      <c r="G67" s="5">
        <v>5.201716103999999E-3</v>
      </c>
      <c r="H67" s="5">
        <v>0</v>
      </c>
      <c r="I67" s="5">
        <f t="shared" si="12"/>
        <v>5.201716103999999E-3</v>
      </c>
      <c r="J67" s="13">
        <v>1.1780814370237347</v>
      </c>
      <c r="K67" s="13">
        <f t="shared" si="10"/>
        <v>1.1780814370237347E-2</v>
      </c>
      <c r="L67" s="7">
        <f t="shared" si="8"/>
        <v>0.65</v>
      </c>
      <c r="M67" s="14">
        <v>1</v>
      </c>
      <c r="N67" s="5">
        <v>0.34258762526423525</v>
      </c>
      <c r="O67" s="15">
        <f t="shared" si="2"/>
        <v>1.7820435673680894E-3</v>
      </c>
      <c r="P67" s="16">
        <f t="shared" si="3"/>
        <v>8.4663930718644984</v>
      </c>
      <c r="Q67" s="17">
        <f t="shared" si="4"/>
        <v>0.20247857352329179</v>
      </c>
      <c r="R67" s="17">
        <f t="shared" si="5"/>
        <v>1.0532360566110547E-3</v>
      </c>
      <c r="S67" s="15">
        <f t="shared" si="9"/>
        <v>2.835279623979144E-3</v>
      </c>
      <c r="T67" s="5">
        <f t="shared" si="6"/>
        <v>2.3664364800208551E-3</v>
      </c>
    </row>
    <row r="68" spans="2:20">
      <c r="B68" s="3" t="s">
        <v>83</v>
      </c>
      <c r="D68" s="3">
        <v>840</v>
      </c>
      <c r="E68" s="4">
        <v>8.5999999999999993E-2</v>
      </c>
      <c r="F68" s="4">
        <v>0.01</v>
      </c>
      <c r="G68" s="5">
        <v>5.601848112E-3</v>
      </c>
      <c r="H68" s="5">
        <v>0</v>
      </c>
      <c r="I68" s="5">
        <f t="shared" si="12"/>
        <v>5.601848112E-3</v>
      </c>
      <c r="J68" s="13">
        <v>1.2112800633241185</v>
      </c>
      <c r="K68" s="13">
        <f t="shared" si="10"/>
        <v>1.2112800633241185E-2</v>
      </c>
      <c r="L68" s="7">
        <f t="shared" si="8"/>
        <v>0.65</v>
      </c>
      <c r="M68" s="14">
        <v>1</v>
      </c>
      <c r="N68" s="5">
        <v>0.34518848331623525</v>
      </c>
      <c r="O68" s="15">
        <f t="shared" si="2"/>
        <v>1.933693453549196E-3</v>
      </c>
      <c r="P68" s="16">
        <f t="shared" si="3"/>
        <v>8.7340564543892949</v>
      </c>
      <c r="Q68" s="17">
        <f t="shared" si="4"/>
        <v>0.19657670907270675</v>
      </c>
      <c r="R68" s="17">
        <f t="shared" si="5"/>
        <v>1.1011928665821155E-3</v>
      </c>
      <c r="S68" s="15">
        <f t="shared" si="9"/>
        <v>3.0348863201313117E-3</v>
      </c>
      <c r="T68" s="5">
        <f t="shared" si="6"/>
        <v>2.5669617918686882E-3</v>
      </c>
    </row>
    <row r="69" spans="2:20">
      <c r="B69" s="3" t="s">
        <v>84</v>
      </c>
      <c r="D69" s="3">
        <v>1530</v>
      </c>
      <c r="E69" s="4">
        <v>0.1</v>
      </c>
      <c r="F69" s="4">
        <f t="shared" si="0"/>
        <v>0.01</v>
      </c>
      <c r="G69" s="5">
        <v>1.0203366203999999E-2</v>
      </c>
      <c r="H69" s="5">
        <v>0</v>
      </c>
      <c r="I69" s="5">
        <f t="shared" si="12"/>
        <v>1.0203366203999999E-2</v>
      </c>
      <c r="J69" s="13">
        <v>1.4744076753834798</v>
      </c>
      <c r="K69" s="13">
        <f t="shared" si="10"/>
        <v>1.4744076753834798E-2</v>
      </c>
      <c r="L69" s="7">
        <f t="shared" si="8"/>
        <v>0.65</v>
      </c>
      <c r="M69" s="14">
        <v>1</v>
      </c>
      <c r="N69" s="5">
        <v>0.37485129209070589</v>
      </c>
      <c r="O69" s="15">
        <f t="shared" si="2"/>
        <v>3.8247450052440409E-3</v>
      </c>
      <c r="P69" s="16">
        <f t="shared" si="3"/>
        <v>11.755458162299636</v>
      </c>
      <c r="Q69" s="17">
        <f t="shared" si="4"/>
        <v>0.14787984217413574</v>
      </c>
      <c r="R69" s="17">
        <f t="shared" si="5"/>
        <v>1.5088721838924304E-3</v>
      </c>
      <c r="S69" s="15">
        <f t="shared" si="9"/>
        <v>5.3336171891364709E-3</v>
      </c>
      <c r="T69" s="5">
        <f t="shared" si="6"/>
        <v>4.8697490148635284E-3</v>
      </c>
    </row>
    <row r="70" spans="2:20">
      <c r="B70" s="3" t="s">
        <v>85</v>
      </c>
      <c r="D70" s="3">
        <v>1739.9999999999998</v>
      </c>
      <c r="E70" s="4">
        <v>0.1</v>
      </c>
      <c r="F70" s="4">
        <f t="shared" si="0"/>
        <v>0.01</v>
      </c>
      <c r="G70" s="5">
        <v>1.1603828231999997E-2</v>
      </c>
      <c r="H70" s="5">
        <v>0</v>
      </c>
      <c r="I70" s="5">
        <f t="shared" si="12"/>
        <v>1.1603828231999997E-2</v>
      </c>
      <c r="J70" s="13">
        <v>1.5472634428345271</v>
      </c>
      <c r="K70" s="13">
        <f t="shared" si="10"/>
        <v>1.5472634428345271E-2</v>
      </c>
      <c r="L70" s="7">
        <f t="shared" si="8"/>
        <v>0.65</v>
      </c>
      <c r="M70" s="14">
        <v>1</v>
      </c>
      <c r="N70" s="5">
        <v>0.38395429527270586</v>
      </c>
      <c r="O70" s="15">
        <f t="shared" si="2"/>
        <v>4.4553396912830872E-3</v>
      </c>
      <c r="P70" s="16">
        <f t="shared" si="3"/>
        <v>12.407944536291497</v>
      </c>
      <c r="Q70" s="17">
        <f t="shared" si="4"/>
        <v>0.14036596178574801</v>
      </c>
      <c r="R70" s="17">
        <f t="shared" si="5"/>
        <v>1.6287825101812955E-3</v>
      </c>
      <c r="S70" s="15">
        <f t="shared" si="9"/>
        <v>6.0841222014643825E-3</v>
      </c>
      <c r="T70" s="5">
        <f t="shared" si="6"/>
        <v>5.5197060305356149E-3</v>
      </c>
    </row>
    <row r="71" spans="2:20">
      <c r="B71" s="3" t="s">
        <v>86</v>
      </c>
      <c r="D71" s="3">
        <v>859.99999999999989</v>
      </c>
      <c r="E71" s="4">
        <v>7.2999999999999995E-2</v>
      </c>
      <c r="F71" s="4">
        <v>0.02</v>
      </c>
      <c r="G71" s="5">
        <v>5.7352254479999991E-3</v>
      </c>
      <c r="H71" s="5">
        <v>0</v>
      </c>
      <c r="I71" s="5">
        <f t="shared" si="12"/>
        <v>5.7352254479999991E-3</v>
      </c>
      <c r="J71" s="13">
        <v>0.81639839951343285</v>
      </c>
      <c r="K71" s="13">
        <f t="shared" si="10"/>
        <v>1.6327967990268658E-2</v>
      </c>
      <c r="L71" s="7">
        <f t="shared" si="8"/>
        <v>0.65</v>
      </c>
      <c r="M71" s="14">
        <v>2</v>
      </c>
      <c r="N71" s="5">
        <v>0.34628484776494117</v>
      </c>
      <c r="O71" s="15">
        <f t="shared" si="2"/>
        <v>1.9860216711582962E-3</v>
      </c>
      <c r="P71" s="16">
        <f t="shared" si="3"/>
        <v>5.5403521451018714</v>
      </c>
      <c r="Q71" s="17">
        <f t="shared" si="4"/>
        <v>0.55340241911041432</v>
      </c>
      <c r="R71" s="17">
        <f t="shared" si="5"/>
        <v>3.1738876370668093E-3</v>
      </c>
      <c r="S71" s="15">
        <f t="shared" si="9"/>
        <v>5.1599093082251059E-3</v>
      </c>
      <c r="T71" s="5">
        <f t="shared" si="6"/>
        <v>5.7531613977489324E-4</v>
      </c>
    </row>
    <row r="72" spans="2:20">
      <c r="B72" s="3" t="s">
        <v>87</v>
      </c>
      <c r="D72" s="3">
        <v>1210</v>
      </c>
      <c r="E72" s="4">
        <v>7.2999999999999995E-2</v>
      </c>
      <c r="F72" s="4">
        <v>0.02</v>
      </c>
      <c r="G72" s="5">
        <v>8.069328827999999E-3</v>
      </c>
      <c r="H72" s="5">
        <v>0</v>
      </c>
      <c r="I72" s="5">
        <f t="shared" si="12"/>
        <v>8.069328827999999E-3</v>
      </c>
      <c r="J72" s="13">
        <v>0.92791829897967826</v>
      </c>
      <c r="K72" s="13">
        <f t="shared" si="10"/>
        <v>1.8558365979593566E-2</v>
      </c>
      <c r="L72" s="7">
        <f t="shared" si="8"/>
        <v>0.65</v>
      </c>
      <c r="M72" s="14">
        <v>2</v>
      </c>
      <c r="N72" s="5">
        <v>0.3614565197349412</v>
      </c>
      <c r="O72" s="15">
        <f t="shared" si="2"/>
        <v>2.9167115147657116E-3</v>
      </c>
      <c r="P72" s="16">
        <f t="shared" si="3"/>
        <v>6.3946661419459252</v>
      </c>
      <c r="Q72" s="17">
        <f t="shared" si="4"/>
        <v>0.49091016884350736</v>
      </c>
      <c r="R72" s="17">
        <f t="shared" si="5"/>
        <v>3.9613155774072609E-3</v>
      </c>
      <c r="S72" s="15">
        <f t="shared" si="9"/>
        <v>6.8780270921729725E-3</v>
      </c>
      <c r="T72" s="5">
        <f t="shared" si="6"/>
        <v>1.1913017358270266E-3</v>
      </c>
    </row>
    <row r="73" spans="2:20">
      <c r="B73" s="3" t="s">
        <v>88</v>
      </c>
      <c r="D73" s="3">
        <v>6020</v>
      </c>
      <c r="E73" s="4">
        <v>7.6999999999999999E-2</v>
      </c>
      <c r="F73" s="4">
        <v>0.02</v>
      </c>
      <c r="G73" s="5">
        <v>4.0146578135999991E-2</v>
      </c>
      <c r="H73" s="5">
        <f>T68</f>
        <v>2.5669617918686882E-3</v>
      </c>
      <c r="I73" s="5">
        <f t="shared" si="12"/>
        <v>4.2713539927868679E-2</v>
      </c>
      <c r="J73" s="13">
        <v>1.6767562543693377</v>
      </c>
      <c r="K73" s="13">
        <f t="shared" si="10"/>
        <v>3.3535125087386757E-2</v>
      </c>
      <c r="L73" s="7">
        <f t="shared" si="8"/>
        <v>0.65</v>
      </c>
      <c r="M73" s="14">
        <v>2</v>
      </c>
      <c r="N73" s="5">
        <v>0.505445336182063</v>
      </c>
      <c r="O73" s="15">
        <f t="shared" si="2"/>
        <v>2.1589359548367555E-2</v>
      </c>
      <c r="P73" s="16">
        <f t="shared" si="3"/>
        <v>13.08380487821449</v>
      </c>
      <c r="Q73" s="17">
        <f t="shared" si="4"/>
        <v>0.2581456230290059</v>
      </c>
      <c r="R73" s="17">
        <f t="shared" si="5"/>
        <v>1.102631337645398E-2</v>
      </c>
      <c r="S73" s="15">
        <f t="shared" si="9"/>
        <v>3.2615672924821537E-2</v>
      </c>
      <c r="T73" s="5">
        <f t="shared" si="6"/>
        <v>1.0097867003047142E-2</v>
      </c>
    </row>
    <row r="74" spans="2:20">
      <c r="B74" s="3" t="s">
        <v>89</v>
      </c>
      <c r="D74" s="3">
        <v>4750</v>
      </c>
      <c r="E74" s="4">
        <v>7.6999999999999999E-2</v>
      </c>
      <c r="F74" s="4">
        <v>0.02</v>
      </c>
      <c r="G74" s="5">
        <v>3.1677117299999995E-2</v>
      </c>
      <c r="H74" s="5">
        <f>T68</f>
        <v>2.5669617918686882E-3</v>
      </c>
      <c r="I74" s="5">
        <f t="shared" si="12"/>
        <v>3.4244079091868683E-2</v>
      </c>
      <c r="J74" s="13">
        <v>1.5341977953939987</v>
      </c>
      <c r="K74" s="13">
        <f t="shared" si="10"/>
        <v>3.0683955907879975E-2</v>
      </c>
      <c r="L74" s="7">
        <f t="shared" si="8"/>
        <v>0.65</v>
      </c>
      <c r="M74" s="14">
        <v>2</v>
      </c>
      <c r="N74" s="5">
        <v>0.4773234137461943</v>
      </c>
      <c r="O74" s="15">
        <f t="shared" si="2"/>
        <v>1.6345500732725438E-2</v>
      </c>
      <c r="P74" s="16">
        <f t="shared" si="3"/>
        <v>11.924012638016489</v>
      </c>
      <c r="Q74" s="17">
        <f t="shared" si="4"/>
        <v>0.28141725279966123</v>
      </c>
      <c r="R74" s="17">
        <f t="shared" si="5"/>
        <v>9.6368746626880036E-3</v>
      </c>
      <c r="S74" s="15">
        <f t="shared" si="9"/>
        <v>2.598237539541344E-2</v>
      </c>
      <c r="T74" s="5">
        <f t="shared" si="6"/>
        <v>8.2617036964552429E-3</v>
      </c>
    </row>
    <row r="75" spans="2:20">
      <c r="B75" s="3" t="s">
        <v>90</v>
      </c>
      <c r="D75" s="3">
        <v>5450</v>
      </c>
      <c r="E75" s="4">
        <v>7.3999999999999996E-2</v>
      </c>
      <c r="F75" s="4">
        <v>0.02</v>
      </c>
      <c r="G75" s="5">
        <v>3.6345324059999996E-2</v>
      </c>
      <c r="H75" s="5">
        <f>T70</f>
        <v>5.5197060305356149E-3</v>
      </c>
      <c r="I75" s="5">
        <f t="shared" si="12"/>
        <v>4.1865030090535611E-2</v>
      </c>
      <c r="J75" s="13">
        <v>1.6274438092127486</v>
      </c>
      <c r="K75" s="13">
        <f t="shared" si="10"/>
        <v>3.254887618425497E-2</v>
      </c>
      <c r="L75" s="7">
        <f t="shared" si="8"/>
        <v>0.65</v>
      </c>
      <c r="M75" s="14">
        <v>2</v>
      </c>
      <c r="N75" s="5">
        <v>0.50211306153861301</v>
      </c>
      <c r="O75" s="15">
        <f t="shared" ref="O75:O119" si="13">N75*I75</f>
        <v>2.1020978430164993E-2</v>
      </c>
      <c r="P75" s="16">
        <f t="shared" ref="P75:P119" si="14">0.817*I75^0.42*E75^0.3*(1/($G$7*F75))^0.6</f>
        <v>12.820247540123125</v>
      </c>
      <c r="Q75" s="17">
        <f t="shared" ref="Q75:Q84" si="15">1-(1-M75/P75)^1.8</f>
        <v>0.26309175776886096</v>
      </c>
      <c r="R75" s="17">
        <f t="shared" ref="R75:R84" si="16">Q75*I75</f>
        <v>1.1014344355565271E-2</v>
      </c>
      <c r="S75" s="15">
        <f t="shared" si="9"/>
        <v>3.2035322785730264E-2</v>
      </c>
      <c r="T75" s="5">
        <f t="shared" ref="T75:T84" si="17">I75-S75</f>
        <v>9.8297073048053477E-3</v>
      </c>
    </row>
    <row r="76" spans="2:20">
      <c r="B76" s="3" t="s">
        <v>91</v>
      </c>
      <c r="D76" s="3">
        <v>4290</v>
      </c>
      <c r="E76" s="4">
        <v>7.3999999999999996E-2</v>
      </c>
      <c r="F76" s="4">
        <v>0.02</v>
      </c>
      <c r="G76" s="5">
        <v>2.8609438571999997E-2</v>
      </c>
      <c r="H76" s="5">
        <v>0</v>
      </c>
      <c r="I76" s="5">
        <f t="shared" si="12"/>
        <v>2.8609438571999997E-2</v>
      </c>
      <c r="J76" s="13">
        <v>1.4877460258258681</v>
      </c>
      <c r="K76" s="13">
        <f t="shared" si="10"/>
        <v>2.9754920516517364E-2</v>
      </c>
      <c r="L76" s="7">
        <f t="shared" ref="L76:L84" si="18">L75</f>
        <v>0.65</v>
      </c>
      <c r="M76" s="14">
        <v>2</v>
      </c>
      <c r="N76" s="5">
        <v>0.4610841061703741</v>
      </c>
      <c r="O76" s="15">
        <f t="shared" si="13"/>
        <v>1.3191357412006843E-2</v>
      </c>
      <c r="P76" s="16">
        <f t="shared" si="14"/>
        <v>10.925787272887975</v>
      </c>
      <c r="Q76" s="17">
        <f t="shared" si="15"/>
        <v>0.30505757559891644</v>
      </c>
      <c r="R76" s="17">
        <f t="shared" si="16"/>
        <v>8.7275259700204458E-3</v>
      </c>
      <c r="S76" s="15">
        <f t="shared" ref="S76:S84" si="19">R76+O76</f>
        <v>2.1918883382027288E-2</v>
      </c>
      <c r="T76" s="5">
        <f t="shared" si="17"/>
        <v>6.6905551899727085E-3</v>
      </c>
    </row>
    <row r="77" spans="2:20">
      <c r="B77" s="3" t="s">
        <v>92</v>
      </c>
      <c r="D77" s="3">
        <v>3340</v>
      </c>
      <c r="E77" s="4">
        <v>0.08</v>
      </c>
      <c r="F77" s="4">
        <v>0.02</v>
      </c>
      <c r="G77" s="5">
        <v>2.2274015111999997E-2</v>
      </c>
      <c r="H77" s="5">
        <v>0</v>
      </c>
      <c r="I77" s="5">
        <f t="shared" si="12"/>
        <v>2.2274015111999997E-2</v>
      </c>
      <c r="J77" s="13">
        <v>1.3347926734658995</v>
      </c>
      <c r="K77" s="13">
        <f t="shared" si="10"/>
        <v>2.6695853469317989E-2</v>
      </c>
      <c r="L77" s="7">
        <f t="shared" si="18"/>
        <v>0.65</v>
      </c>
      <c r="M77" s="14">
        <v>2</v>
      </c>
      <c r="N77" s="5">
        <v>0.44471453287548235</v>
      </c>
      <c r="O77" s="15">
        <f t="shared" si="13"/>
        <v>9.9055782257945132E-3</v>
      </c>
      <c r="P77" s="16">
        <f t="shared" si="14"/>
        <v>10.068196290110228</v>
      </c>
      <c r="Q77" s="17">
        <f t="shared" si="15"/>
        <v>0.3287495237526632</v>
      </c>
      <c r="R77" s="17">
        <f t="shared" si="16"/>
        <v>7.322571860129622E-3</v>
      </c>
      <c r="S77" s="15">
        <f t="shared" si="19"/>
        <v>1.7228150085924133E-2</v>
      </c>
      <c r="T77" s="5">
        <f t="shared" si="17"/>
        <v>5.0458650260758638E-3</v>
      </c>
    </row>
    <row r="78" spans="2:20">
      <c r="B78" s="3" t="s">
        <v>93</v>
      </c>
      <c r="D78" s="3">
        <v>3680</v>
      </c>
      <c r="E78" s="4">
        <v>0.08</v>
      </c>
      <c r="F78" s="4">
        <v>0.02</v>
      </c>
      <c r="G78" s="5">
        <v>2.4541429823999997E-2</v>
      </c>
      <c r="H78" s="5">
        <f>T69</f>
        <v>4.8697490148635284E-3</v>
      </c>
      <c r="I78" s="5">
        <f t="shared" si="12"/>
        <v>2.9411178838863523E-2</v>
      </c>
      <c r="J78" s="13">
        <v>1.3842094860086065</v>
      </c>
      <c r="K78" s="13">
        <f t="shared" si="10"/>
        <v>2.7684189720172132E-2</v>
      </c>
      <c r="L78" s="7">
        <f t="shared" si="18"/>
        <v>0.65</v>
      </c>
      <c r="M78" s="14">
        <v>2</v>
      </c>
      <c r="N78" s="5">
        <v>0.46301925866908528</v>
      </c>
      <c r="O78" s="15">
        <f t="shared" si="13"/>
        <v>1.3617942222554478E-2</v>
      </c>
      <c r="P78" s="16">
        <f t="shared" si="14"/>
        <v>11.314920873141851</v>
      </c>
      <c r="Q78" s="17">
        <f t="shared" si="15"/>
        <v>0.2953884336483622</v>
      </c>
      <c r="R78" s="17">
        <f t="shared" si="16"/>
        <v>8.6877220489637516E-3</v>
      </c>
      <c r="S78" s="15">
        <f t="shared" si="19"/>
        <v>2.2305664271518227E-2</v>
      </c>
      <c r="T78" s="5">
        <f t="shared" si="17"/>
        <v>7.105514567345296E-3</v>
      </c>
    </row>
    <row r="79" spans="2:20">
      <c r="B79" s="3" t="s">
        <v>94</v>
      </c>
      <c r="D79" s="3">
        <v>1650</v>
      </c>
      <c r="E79" s="4">
        <v>0.05</v>
      </c>
      <c r="F79" s="4">
        <f t="shared" ref="F79:F84" si="20">F78</f>
        <v>0.02</v>
      </c>
      <c r="G79" s="5">
        <v>1.1003630219999999E-2</v>
      </c>
      <c r="H79" s="5">
        <f>T69</f>
        <v>4.8697490148635284E-3</v>
      </c>
      <c r="I79" s="5">
        <f t="shared" si="12"/>
        <v>1.5873379234863528E-2</v>
      </c>
      <c r="J79" s="13">
        <v>1.1190200420484899</v>
      </c>
      <c r="K79" s="13">
        <f t="shared" si="10"/>
        <v>2.2380400840969799E-2</v>
      </c>
      <c r="L79" s="7">
        <f t="shared" si="18"/>
        <v>0.65</v>
      </c>
      <c r="M79" s="14">
        <v>2</v>
      </c>
      <c r="N79" s="5">
        <v>0.41258872973249527</v>
      </c>
      <c r="O79" s="15">
        <f t="shared" si="13"/>
        <v>6.5491773750745112E-3</v>
      </c>
      <c r="P79" s="16">
        <f t="shared" si="14"/>
        <v>7.5844038451294669</v>
      </c>
      <c r="Q79" s="17">
        <f t="shared" si="15"/>
        <v>0.42363226389399333</v>
      </c>
      <c r="R79" s="17">
        <f t="shared" si="16"/>
        <v>6.7244755809131402E-3</v>
      </c>
      <c r="S79" s="15">
        <f t="shared" si="19"/>
        <v>1.3273652955987651E-2</v>
      </c>
      <c r="T79" s="5">
        <f t="shared" si="17"/>
        <v>2.5997262788758774E-3</v>
      </c>
    </row>
    <row r="80" spans="2:20">
      <c r="B80" s="3" t="s">
        <v>95</v>
      </c>
      <c r="D80" s="3">
        <v>2160</v>
      </c>
      <c r="E80" s="4">
        <v>0.05</v>
      </c>
      <c r="F80" s="4">
        <f t="shared" si="20"/>
        <v>0.02</v>
      </c>
      <c r="G80" s="5">
        <v>1.4404752287999999E-2</v>
      </c>
      <c r="H80" s="5">
        <v>0</v>
      </c>
      <c r="I80" s="5">
        <f t="shared" si="12"/>
        <v>1.4404752287999999E-2</v>
      </c>
      <c r="J80" s="13">
        <v>1.2379455487005422</v>
      </c>
      <c r="K80" s="13">
        <f t="shared" si="10"/>
        <v>2.4758910974010843E-2</v>
      </c>
      <c r="L80" s="7">
        <f t="shared" si="18"/>
        <v>0.65</v>
      </c>
      <c r="M80" s="14">
        <v>2</v>
      </c>
      <c r="N80" s="5">
        <v>0.40304265457788235</v>
      </c>
      <c r="O80" s="15">
        <f t="shared" si="13"/>
        <v>5.8057296006923439E-3</v>
      </c>
      <c r="P80" s="16">
        <f t="shared" si="14"/>
        <v>7.2813639390253009</v>
      </c>
      <c r="Q80" s="17">
        <f t="shared" si="15"/>
        <v>0.43900364062041919</v>
      </c>
      <c r="R80" s="17">
        <f t="shared" si="16"/>
        <v>6.3237386966673121E-3</v>
      </c>
      <c r="S80" s="15">
        <f t="shared" si="19"/>
        <v>1.2129468297359655E-2</v>
      </c>
      <c r="T80" s="5">
        <f t="shared" si="17"/>
        <v>2.2752839906403435E-3</v>
      </c>
    </row>
    <row r="81" spans="2:20">
      <c r="B81" s="3" t="s">
        <v>96</v>
      </c>
      <c r="D81" s="3">
        <v>1070</v>
      </c>
      <c r="E81" s="4">
        <v>0.02</v>
      </c>
      <c r="F81" s="4">
        <f t="shared" si="20"/>
        <v>0.02</v>
      </c>
      <c r="G81" s="5">
        <v>7.1356874759999989E-3</v>
      </c>
      <c r="H81" s="5">
        <v>0</v>
      </c>
      <c r="I81" s="5">
        <f t="shared" si="12"/>
        <v>7.1356874759999989E-3</v>
      </c>
      <c r="J81" s="13">
        <v>1.1295723528443589</v>
      </c>
      <c r="K81" s="13">
        <f t="shared" si="10"/>
        <v>2.2591447056887176E-2</v>
      </c>
      <c r="L81" s="7">
        <f t="shared" si="18"/>
        <v>0.65</v>
      </c>
      <c r="M81" s="14">
        <v>1</v>
      </c>
      <c r="N81" s="5">
        <v>0.35632314506458823</v>
      </c>
      <c r="O81" s="15">
        <f t="shared" si="13"/>
        <v>2.5426106036463129E-3</v>
      </c>
      <c r="P81" s="16">
        <f t="shared" si="14"/>
        <v>4.1181422793599252</v>
      </c>
      <c r="Q81" s="17">
        <f t="shared" si="15"/>
        <v>0.39389168018882925</v>
      </c>
      <c r="R81" s="17">
        <f t="shared" si="16"/>
        <v>2.8106879292240259E-3</v>
      </c>
      <c r="S81" s="15">
        <f t="shared" si="19"/>
        <v>5.3532985328703393E-3</v>
      </c>
      <c r="T81" s="5">
        <f t="shared" si="17"/>
        <v>1.7823889431296596E-3</v>
      </c>
    </row>
    <row r="82" spans="2:20">
      <c r="B82" s="3" t="s">
        <v>97</v>
      </c>
      <c r="D82" s="3">
        <v>400</v>
      </c>
      <c r="E82" s="4">
        <v>0.02</v>
      </c>
      <c r="F82" s="4">
        <f t="shared" si="20"/>
        <v>0.02</v>
      </c>
      <c r="G82" s="5">
        <v>2.66754672E-3</v>
      </c>
      <c r="H82" s="5">
        <v>0</v>
      </c>
      <c r="I82" s="5">
        <f t="shared" si="12"/>
        <v>2.66754672E-3</v>
      </c>
      <c r="J82" s="13">
        <v>0.78102985335529374</v>
      </c>
      <c r="K82" s="13">
        <f t="shared" si="10"/>
        <v>1.5620597067105875E-2</v>
      </c>
      <c r="L82" s="7">
        <f t="shared" si="18"/>
        <v>0.65</v>
      </c>
      <c r="M82" s="14">
        <v>1</v>
      </c>
      <c r="N82" s="5">
        <v>0.32728023015058821</v>
      </c>
      <c r="O82" s="15">
        <f t="shared" si="13"/>
        <v>8.7303530445904671E-4</v>
      </c>
      <c r="P82" s="16">
        <f t="shared" si="14"/>
        <v>2.7241144936860962</v>
      </c>
      <c r="Q82" s="17">
        <f t="shared" si="15"/>
        <v>0.56105172915277246</v>
      </c>
      <c r="R82" s="17">
        <f t="shared" si="16"/>
        <v>1.4966316998518065E-3</v>
      </c>
      <c r="S82" s="15">
        <f t="shared" si="19"/>
        <v>2.3696670043108531E-3</v>
      </c>
      <c r="T82" s="5">
        <f t="shared" si="17"/>
        <v>2.9787971568914686E-4</v>
      </c>
    </row>
    <row r="83" spans="2:20">
      <c r="B83" s="3" t="s">
        <v>98</v>
      </c>
      <c r="D83" s="3">
        <v>540</v>
      </c>
      <c r="E83" s="4">
        <v>0.02</v>
      </c>
      <c r="F83" s="4">
        <f t="shared" si="20"/>
        <v>0.02</v>
      </c>
      <c r="G83" s="5">
        <v>3.6011880719999997E-3</v>
      </c>
      <c r="H83" s="5">
        <f>T42+T44</f>
        <v>2.3631449829705723E-3</v>
      </c>
      <c r="I83" s="5">
        <f t="shared" si="12"/>
        <v>5.964333054970572E-3</v>
      </c>
      <c r="J83" s="13">
        <v>0.87406312268966246</v>
      </c>
      <c r="K83" s="13">
        <f t="shared" ref="K83:K127" si="21">J83*F83</f>
        <v>1.748126245379325E-2</v>
      </c>
      <c r="L83" s="7">
        <f t="shared" si="18"/>
        <v>0.65</v>
      </c>
      <c r="M83" s="14">
        <v>2</v>
      </c>
      <c r="N83" s="5">
        <v>0.34870934132789694</v>
      </c>
      <c r="O83" s="15">
        <f t="shared" si="13"/>
        <v>2.0798186510589916E-3</v>
      </c>
      <c r="P83" s="16">
        <f t="shared" si="14"/>
        <v>3.8193925348454423</v>
      </c>
      <c r="Q83" s="17">
        <f t="shared" si="15"/>
        <v>0.73680489714175412</v>
      </c>
      <c r="R83" s="17">
        <f t="shared" si="16"/>
        <v>4.3945498030867561E-3</v>
      </c>
      <c r="S83" s="15">
        <f t="shared" si="19"/>
        <v>6.4743684541457482E-3</v>
      </c>
      <c r="T83" s="5">
        <f t="shared" si="17"/>
        <v>-5.1003539917517625E-4</v>
      </c>
    </row>
    <row r="84" spans="2:20">
      <c r="B84" s="3" t="s">
        <v>99</v>
      </c>
      <c r="D84" s="3">
        <v>1240</v>
      </c>
      <c r="E84" s="4">
        <v>0.02</v>
      </c>
      <c r="F84" s="4">
        <f t="shared" si="20"/>
        <v>0.02</v>
      </c>
      <c r="G84" s="5">
        <v>8.2693948319999995E-3</v>
      </c>
      <c r="H84" s="5">
        <f>T43</f>
        <v>9.1089917389783077E-4</v>
      </c>
      <c r="I84" s="5">
        <f t="shared" si="12"/>
        <v>9.1802940058978294E-3</v>
      </c>
      <c r="J84" s="13">
        <v>1.1937909148708279</v>
      </c>
      <c r="K84" s="13">
        <f t="shared" si="21"/>
        <v>2.3875818297416557E-2</v>
      </c>
      <c r="L84" s="7">
        <f t="shared" si="18"/>
        <v>0.65</v>
      </c>
      <c r="M84" s="14">
        <v>2</v>
      </c>
      <c r="N84" s="5">
        <v>0.36961308750892413</v>
      </c>
      <c r="O84" s="15">
        <f t="shared" si="13"/>
        <v>3.3931568117595663E-3</v>
      </c>
      <c r="P84" s="16">
        <f t="shared" si="14"/>
        <v>4.5778132329090075</v>
      </c>
      <c r="Q84" s="17">
        <f t="shared" si="15"/>
        <v>0.64431292716628552</v>
      </c>
      <c r="R84" s="17">
        <f t="shared" si="16"/>
        <v>5.914982103187136E-3</v>
      </c>
      <c r="S84" s="15">
        <f t="shared" si="19"/>
        <v>9.3081389149467023E-3</v>
      </c>
      <c r="T84" s="5">
        <f t="shared" si="17"/>
        <v>-1.2784490904887286E-4</v>
      </c>
    </row>
  </sheetData>
  <autoFilter ref="A9:X84"/>
  <mergeCells count="1">
    <mergeCell ref="B2:T2"/>
  </mergeCells>
  <pageMargins left="0.75" right="0.75" top="1" bottom="1" header="0" footer="0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TABLA DE CALCULO</vt:lpstr>
      <vt:lpstr>'TABLA DE CALCULO'!Área_de_impresión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avega</dc:creator>
  <cp:lastModifiedBy>avega</cp:lastModifiedBy>
  <dcterms:created xsi:type="dcterms:W3CDTF">2015-04-20T21:13:09Z</dcterms:created>
  <dcterms:modified xsi:type="dcterms:W3CDTF">2015-04-20T21:15:05Z</dcterms:modified>
</cp:coreProperties>
</file>